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695" windowHeight="13050"/>
  </bookViews>
  <sheets>
    <sheet name="附表1" sheetId="1" r:id="rId1"/>
    <sheet name="表一（定） (2)" sheetId="2" r:id="rId2"/>
  </sheets>
  <definedNames>
    <definedName name="_xlnm.Print_Area" localSheetId="1">'表一（定） (2)'!$A$2:$P$31</definedName>
    <definedName name="_xlnm.Print_Area" localSheetId="0">附表1!$A$1:$T$30</definedName>
    <definedName name="_xlnm.Print_Titles" localSheetId="1">'表一（定） (2)'!$5:$7</definedName>
    <definedName name="_xlnm.Print_Titles" localSheetId="0">附表1!$1:$7</definedName>
  </definedName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K10" authorId="0">
      <text>
        <r>
          <rPr>
            <sz val="9"/>
            <rFont val="宋体"/>
            <charset val="134"/>
          </rPr>
          <t xml:space="preserve">原为295.8万立方米，增加17.32万立方米为313.12万立方米
</t>
        </r>
      </text>
    </comment>
    <comment ref="K16" authorId="0">
      <text>
        <r>
          <rPr>
            <sz val="9"/>
            <rFont val="宋体"/>
            <charset val="134"/>
          </rPr>
          <t>原为5931.12万立方米，减少430万后为5501.12万立方米</t>
        </r>
      </text>
    </comment>
    <comment ref="K24" authorId="0">
      <text>
        <r>
          <rPr>
            <sz val="9"/>
            <rFont val="宋体"/>
            <charset val="134"/>
          </rPr>
          <t xml:space="preserve">原为3662.52万立方米，减少高州200万后为3462.52万立方米
</t>
        </r>
      </text>
    </comment>
    <comment ref="K25" authorId="0">
      <text>
        <r>
          <rPr>
            <sz val="9"/>
            <rFont val="宋体"/>
            <charset val="134"/>
          </rPr>
          <t>原为5442.29万立方米，减少高要90万，减少封开30万后为5322.29万立方米</t>
        </r>
      </text>
    </comment>
    <comment ref="K30" authorId="0">
      <text>
        <r>
          <rPr>
            <sz val="9"/>
            <rFont val="宋体"/>
            <charset val="134"/>
          </rPr>
          <t>Administrator:
原为10395648万立方米，增加6284，为10401932</t>
        </r>
      </text>
    </comment>
  </commentList>
</comments>
</file>

<file path=xl/comments2.xml><?xml version="1.0" encoding="utf-8"?>
<comments xmlns="http://schemas.openxmlformats.org/spreadsheetml/2006/main">
  <authors>
    <author>Administrator</author>
  </authors>
  <commentList>
    <comment ref="R10" authorId="0">
      <text>
        <r>
          <rPr>
            <sz val="9"/>
            <rFont val="宋体"/>
            <charset val="134"/>
          </rPr>
          <t xml:space="preserve">原为295.8万立方米，增加17.32万立方米为313.12万立方米
</t>
        </r>
      </text>
    </comment>
    <comment ref="R16" authorId="0">
      <text>
        <r>
          <rPr>
            <sz val="9"/>
            <rFont val="宋体"/>
            <charset val="134"/>
          </rPr>
          <t>原为5931.12万立方米，减少430万后为5501.12万立方米</t>
        </r>
      </text>
    </comment>
    <comment ref="R24" authorId="0">
      <text>
        <r>
          <rPr>
            <sz val="9"/>
            <rFont val="宋体"/>
            <charset val="134"/>
          </rPr>
          <t xml:space="preserve">原为3662.52万立方米，减少高州200万后为3462.52万立方米
</t>
        </r>
      </text>
    </comment>
    <comment ref="R25" authorId="0">
      <text>
        <r>
          <rPr>
            <sz val="9"/>
            <rFont val="宋体"/>
            <charset val="134"/>
          </rPr>
          <t>原为5442.29万立方米，减少高要90万，减少封开30万后为5322.29万立方米</t>
        </r>
      </text>
    </comment>
    <comment ref="R30" authorId="0">
      <text>
        <r>
          <rPr>
            <sz val="9"/>
            <rFont val="宋体"/>
            <charset val="134"/>
          </rPr>
          <t>Administrator:
原为10395648万立方米，增加6284，为10401932</t>
        </r>
      </text>
    </comment>
  </commentList>
</comments>
</file>

<file path=xl/sharedStrings.xml><?xml version="1.0" encoding="utf-8"?>
<sst xmlns="http://schemas.openxmlformats.org/spreadsheetml/2006/main" count="57">
  <si>
    <t>附表2</t>
  </si>
  <si>
    <t>森林防火基本情况统计表</t>
  </si>
  <si>
    <t>单位：公顷、立方米、%</t>
  </si>
  <si>
    <t>统计单位</t>
  </si>
  <si>
    <t>林业用地</t>
  </si>
  <si>
    <t>有林地面积</t>
  </si>
  <si>
    <t>疏林地</t>
  </si>
  <si>
    <t>灌木   
林地</t>
  </si>
  <si>
    <t>未成林地</t>
  </si>
  <si>
    <t>活立木总蓄积</t>
  </si>
  <si>
    <t>森林覆盖率（%）</t>
  </si>
  <si>
    <t>林区路网密度(米/公顷)</t>
  </si>
  <si>
    <t>阻隔网密度(米/公顷)</t>
  </si>
  <si>
    <t>了望覆盖率(%)</t>
  </si>
  <si>
    <t>通讯覆盖率(%)</t>
  </si>
  <si>
    <t>当日扑灭率（%）</t>
  </si>
  <si>
    <t>合计</t>
  </si>
  <si>
    <t>省级以上
公益林地</t>
  </si>
  <si>
    <t>全  省</t>
  </si>
  <si>
    <t>广州市</t>
  </si>
  <si>
    <t>深圳市</t>
  </si>
  <si>
    <t>珠海市</t>
  </si>
  <si>
    <t>汕头市</t>
  </si>
  <si>
    <t>佛山市</t>
  </si>
  <si>
    <t>韶关市</t>
  </si>
  <si>
    <t>河源市</t>
  </si>
  <si>
    <t>梅州市</t>
  </si>
  <si>
    <t>惠州市</t>
  </si>
  <si>
    <t>汕尾市</t>
  </si>
  <si>
    <t>东莞市</t>
  </si>
  <si>
    <t>中山市</t>
  </si>
  <si>
    <t>江门市</t>
  </si>
  <si>
    <t>阳江市</t>
  </si>
  <si>
    <t>湛江市</t>
  </si>
  <si>
    <t>茂名市</t>
  </si>
  <si>
    <t>肇庆市</t>
  </si>
  <si>
    <t>清远市</t>
  </si>
  <si>
    <t>潮州市</t>
  </si>
  <si>
    <t>揭阳市</t>
  </si>
  <si>
    <t>云浮市</t>
  </si>
  <si>
    <t>省属林场</t>
  </si>
  <si>
    <t>附表1</t>
  </si>
  <si>
    <t>广东省2016年森林资源主要数据统计表</t>
  </si>
  <si>
    <t xml:space="preserve">     </t>
  </si>
  <si>
    <t>有      林      地</t>
  </si>
  <si>
    <t>无林地</t>
  </si>
  <si>
    <t>林木总消耗量</t>
  </si>
  <si>
    <t>森林覆盖率</t>
  </si>
  <si>
    <t>商品林地</t>
  </si>
  <si>
    <t>合 计</t>
  </si>
  <si>
    <t>乔木林</t>
  </si>
  <si>
    <t>竹林</t>
  </si>
  <si>
    <t>红树林</t>
  </si>
  <si>
    <t>合  计</t>
  </si>
  <si>
    <t>其中森林蓄积</t>
  </si>
  <si>
    <t>97.67</t>
  </si>
  <si>
    <t>23.53</t>
  </si>
</sst>
</file>

<file path=xl/styles.xml><?xml version="1.0" encoding="utf-8"?>
<styleSheet xmlns="http://schemas.openxmlformats.org/spreadsheetml/2006/main">
  <numFmts count="11">
    <numFmt numFmtId="43" formatCode="_ * #,##0.00_ ;_ * \-#,##0.00_ ;_ * &quot;-&quot;??_ ;_ @_ "/>
    <numFmt numFmtId="41" formatCode="_ * #,##0_ ;_ * \-#,##0_ ;_ * &quot;-&quot;_ ;_ @_ "/>
    <numFmt numFmtId="176" formatCode="0.0"/>
    <numFmt numFmtId="177" formatCode="0_);[Red]\(0\)"/>
    <numFmt numFmtId="178" formatCode="0.00_ "/>
    <numFmt numFmtId="179" formatCode="0.0;[Red]0.0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180" formatCode="0_ "/>
    <numFmt numFmtId="181" formatCode="0.0_ "/>
    <numFmt numFmtId="182" formatCode="0.0_);[Red]\(0.0\)"/>
  </numFmts>
  <fonts count="37">
    <font>
      <sz val="12"/>
      <name val="宋体"/>
      <charset val="134"/>
    </font>
    <font>
      <sz val="12"/>
      <color indexed="10"/>
      <name val="宋体"/>
      <charset val="134"/>
    </font>
    <font>
      <sz val="12"/>
      <name val="宋体"/>
      <charset val="134"/>
      <scheme val="minor"/>
    </font>
    <font>
      <sz val="16"/>
      <name val="黑体"/>
      <charset val="134"/>
    </font>
    <font>
      <sz val="18"/>
      <name val="黑体"/>
      <charset val="134"/>
    </font>
    <font>
      <sz val="9"/>
      <name val="宋体"/>
      <charset val="134"/>
    </font>
    <font>
      <sz val="8"/>
      <name val="Times New Roman"/>
      <charset val="134"/>
    </font>
    <font>
      <sz val="10"/>
      <name val="宋体"/>
      <charset val="134"/>
    </font>
    <font>
      <sz val="10"/>
      <color indexed="11"/>
      <name val="宋体"/>
      <charset val="134"/>
    </font>
    <font>
      <sz val="10"/>
      <color indexed="48"/>
      <name val="宋体"/>
      <charset val="134"/>
    </font>
    <font>
      <sz val="10"/>
      <color indexed="10"/>
      <name val="宋体"/>
      <charset val="134"/>
    </font>
    <font>
      <b/>
      <sz val="10"/>
      <color indexed="12"/>
      <name val="宋体"/>
      <charset val="134"/>
    </font>
    <font>
      <sz val="10"/>
      <color theme="1"/>
      <name val="宋体"/>
      <charset val="134"/>
    </font>
    <font>
      <sz val="10"/>
      <color indexed="8"/>
      <name val="宋体"/>
      <charset val="134"/>
    </font>
    <font>
      <sz val="10"/>
      <color indexed="0"/>
      <name val="宋体"/>
      <charset val="134"/>
    </font>
    <font>
      <b/>
      <sz val="12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0"/>
      <name val="Arial"/>
      <charset val="134"/>
    </font>
    <font>
      <b/>
      <sz val="11"/>
      <color rgb="FFFA7D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42" fontId="16" fillId="0" borderId="0" applyFont="0" applyFill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24" fillId="12" borderId="6" applyNumberFormat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43" fontId="16" fillId="0" borderId="0" applyFont="0" applyFill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28" borderId="12" applyNumberFormat="0" applyFont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32" fillId="27" borderId="11" applyNumberFormat="0" applyAlignment="0" applyProtection="0">
      <alignment vertical="center"/>
    </xf>
    <xf numFmtId="0" fontId="36" fillId="27" borderId="6" applyNumberFormat="0" applyAlignment="0" applyProtection="0">
      <alignment vertical="center"/>
    </xf>
    <xf numFmtId="0" fontId="26" fillId="20" borderId="7" applyNumberFormat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34" fillId="0" borderId="13" applyNumberFormat="0" applyFill="0" applyAlignment="0" applyProtection="0">
      <alignment vertical="center"/>
    </xf>
    <xf numFmtId="0" fontId="0" fillId="0" borderId="0"/>
    <xf numFmtId="0" fontId="29" fillId="0" borderId="9" applyNumberFormat="0" applyFill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17" fillId="3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17" fillId="33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7" fillId="4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35" fillId="0" borderId="0"/>
    <xf numFmtId="0" fontId="0" fillId="0" borderId="0">
      <alignment vertical="center"/>
    </xf>
  </cellStyleXfs>
  <cellXfs count="76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0" fillId="0" borderId="0" xfId="0" applyFont="1" applyFill="1">
      <alignment vertical="center"/>
    </xf>
    <xf numFmtId="178" fontId="0" fillId="0" borderId="0" xfId="0" applyNumberFormat="1" applyFont="1" applyFill="1">
      <alignment vertical="center"/>
    </xf>
    <xf numFmtId="177" fontId="0" fillId="0" borderId="0" xfId="0" applyNumberFormat="1" applyFont="1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0" applyFont="1" applyFill="1" applyAlignment="1">
      <alignment horizontal="left" vertical="center"/>
    </xf>
    <xf numFmtId="176" fontId="4" fillId="0" borderId="0" xfId="30" applyNumberFormat="1" applyFont="1" applyFill="1" applyAlignment="1">
      <alignment horizontal="center" vertical="center"/>
    </xf>
    <xf numFmtId="1" fontId="5" fillId="0" borderId="0" xfId="30" applyNumberFormat="1" applyFont="1" applyFill="1" applyAlignment="1">
      <alignment horizontal="left" vertical="center"/>
    </xf>
    <xf numFmtId="176" fontId="0" fillId="0" borderId="0" xfId="30" applyNumberFormat="1" applyFont="1" applyFill="1" applyAlignment="1">
      <alignment horizontal="center" vertical="center"/>
    </xf>
    <xf numFmtId="180" fontId="5" fillId="0" borderId="0" xfId="30" applyNumberFormat="1" applyFont="1" applyFill="1" applyAlignment="1">
      <alignment horizontal="left" vertical="center"/>
    </xf>
    <xf numFmtId="179" fontId="6" fillId="0" borderId="0" xfId="30" applyNumberFormat="1" applyFont="1" applyFill="1" applyBorder="1" applyAlignment="1">
      <alignment horizontal="center" vertical="center"/>
    </xf>
    <xf numFmtId="179" fontId="6" fillId="0" borderId="0" xfId="30" applyNumberFormat="1" applyFont="1" applyFill="1" applyAlignment="1">
      <alignment horizontal="center" vertical="center"/>
    </xf>
    <xf numFmtId="176" fontId="7" fillId="0" borderId="1" xfId="30" applyNumberFormat="1" applyFont="1" applyFill="1" applyBorder="1" applyAlignment="1">
      <alignment horizontal="center" vertical="center" wrapText="1"/>
    </xf>
    <xf numFmtId="176" fontId="7" fillId="0" borderId="1" xfId="30" applyNumberFormat="1" applyFont="1" applyFill="1" applyBorder="1" applyAlignment="1" applyProtection="1">
      <alignment horizontal="center" vertical="center"/>
      <protection locked="0"/>
    </xf>
    <xf numFmtId="1" fontId="7" fillId="0" borderId="1" xfId="30" applyNumberFormat="1" applyFont="1" applyFill="1" applyBorder="1" applyAlignment="1">
      <alignment horizontal="center" vertical="center"/>
    </xf>
    <xf numFmtId="181" fontId="7" fillId="0" borderId="1" xfId="30" applyNumberFormat="1" applyFont="1" applyFill="1" applyBorder="1" applyAlignment="1">
      <alignment horizontal="center" vertical="center"/>
    </xf>
    <xf numFmtId="1" fontId="8" fillId="0" borderId="1" xfId="30" applyNumberFormat="1" applyFont="1" applyFill="1" applyBorder="1" applyAlignment="1">
      <alignment horizontal="center" vertical="center"/>
    </xf>
    <xf numFmtId="181" fontId="7" fillId="0" borderId="1" xfId="0" applyNumberFormat="1" applyFont="1" applyFill="1" applyBorder="1" applyAlignment="1">
      <alignment horizontal="center" vertical="center" wrapText="1"/>
    </xf>
    <xf numFmtId="1" fontId="9" fillId="0" borderId="1" xfId="30" applyNumberFormat="1" applyFont="1" applyFill="1" applyBorder="1" applyAlignment="1">
      <alignment horizontal="center" vertical="center"/>
    </xf>
    <xf numFmtId="1" fontId="10" fillId="0" borderId="1" xfId="30" applyNumberFormat="1" applyFont="1" applyFill="1" applyBorder="1" applyAlignment="1">
      <alignment horizontal="center" vertical="center"/>
    </xf>
    <xf numFmtId="1" fontId="11" fillId="0" borderId="1" xfId="30" applyNumberFormat="1" applyFont="1" applyFill="1" applyBorder="1" applyAlignment="1">
      <alignment horizontal="center" vertical="center"/>
    </xf>
    <xf numFmtId="1" fontId="0" fillId="0" borderId="0" xfId="30" applyNumberFormat="1" applyFont="1" applyFill="1" applyAlignment="1">
      <alignment horizontal="center" vertical="center"/>
    </xf>
    <xf numFmtId="178" fontId="0" fillId="0" borderId="0" xfId="30" applyNumberFormat="1" applyFont="1" applyFill="1" applyAlignment="1">
      <alignment horizontal="center" vertical="center"/>
    </xf>
    <xf numFmtId="1" fontId="5" fillId="0" borderId="0" xfId="30" applyNumberFormat="1" applyFont="1" applyFill="1" applyAlignment="1">
      <alignment vertical="center"/>
    </xf>
    <xf numFmtId="1" fontId="5" fillId="0" borderId="0" xfId="30" applyNumberFormat="1" applyFont="1" applyFill="1" applyAlignment="1">
      <alignment horizontal="right" vertical="center"/>
    </xf>
    <xf numFmtId="178" fontId="5" fillId="0" borderId="0" xfId="30" applyNumberFormat="1" applyFont="1" applyFill="1" applyAlignment="1">
      <alignment horizontal="right" vertical="center"/>
    </xf>
    <xf numFmtId="176" fontId="7" fillId="0" borderId="1" xfId="30" applyNumberFormat="1" applyFont="1" applyFill="1" applyBorder="1" applyAlignment="1">
      <alignment horizontal="center" vertical="center"/>
    </xf>
    <xf numFmtId="178" fontId="7" fillId="0" borderId="1" xfId="30" applyNumberFormat="1" applyFont="1" applyFill="1" applyBorder="1" applyAlignment="1">
      <alignment horizontal="center" vertical="center" wrapText="1"/>
    </xf>
    <xf numFmtId="180" fontId="7" fillId="0" borderId="1" xfId="30" applyNumberFormat="1" applyFont="1" applyFill="1" applyBorder="1" applyAlignment="1">
      <alignment horizontal="center" vertical="center"/>
    </xf>
    <xf numFmtId="178" fontId="7" fillId="0" borderId="1" xfId="30" applyNumberFormat="1" applyFont="1" applyFill="1" applyBorder="1" applyAlignment="1">
      <alignment horizontal="center" vertical="center"/>
    </xf>
    <xf numFmtId="180" fontId="0" fillId="0" borderId="0" xfId="0" applyNumberFormat="1" applyFont="1" applyFill="1">
      <alignment vertical="center"/>
    </xf>
    <xf numFmtId="1" fontId="5" fillId="0" borderId="0" xfId="30" applyNumberFormat="1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50" applyFont="1" applyFill="1" applyBorder="1" applyAlignment="1" applyProtection="1">
      <alignment horizontal="center" vertical="center" wrapText="1"/>
      <protection locked="0"/>
    </xf>
    <xf numFmtId="182" fontId="7" fillId="0" borderId="1" xfId="0" applyNumberFormat="1" applyFont="1" applyFill="1" applyBorder="1" applyAlignment="1">
      <alignment horizontal="center" vertical="center"/>
    </xf>
    <xf numFmtId="182" fontId="12" fillId="0" borderId="1" xfId="50" applyNumberFormat="1" applyFont="1" applyBorder="1" applyAlignment="1" applyProtection="1">
      <alignment horizontal="center" vertical="center" wrapText="1"/>
      <protection locked="0"/>
    </xf>
    <xf numFmtId="182" fontId="13" fillId="0" borderId="1" xfId="50" applyNumberFormat="1" applyFont="1" applyBorder="1" applyAlignment="1" applyProtection="1">
      <alignment horizontal="center" vertical="center" wrapText="1"/>
      <protection locked="0"/>
    </xf>
    <xf numFmtId="182" fontId="14" fillId="0" borderId="1" xfId="0" applyNumberFormat="1" applyFont="1" applyBorder="1" applyAlignment="1" applyProtection="1">
      <alignment horizontal="center" vertical="center" wrapText="1"/>
      <protection locked="0"/>
    </xf>
    <xf numFmtId="182" fontId="13" fillId="0" borderId="1" xfId="50" applyNumberFormat="1" applyFont="1" applyFill="1" applyBorder="1" applyAlignment="1" applyProtection="1">
      <alignment horizontal="center" vertical="center" wrapText="1"/>
      <protection locked="0"/>
    </xf>
    <xf numFmtId="182" fontId="7" fillId="0" borderId="1" xfId="51" applyNumberFormat="1" applyFont="1" applyBorder="1" applyAlignment="1" applyProtection="1">
      <alignment horizontal="center" vertical="center" wrapText="1"/>
      <protection locked="0"/>
    </xf>
    <xf numFmtId="177" fontId="7" fillId="0" borderId="1" xfId="50" applyNumberFormat="1" applyFont="1" applyFill="1" applyBorder="1" applyAlignment="1" applyProtection="1">
      <alignment horizontal="center" vertical="center" wrapText="1"/>
      <protection locked="0"/>
    </xf>
    <xf numFmtId="177" fontId="7" fillId="0" borderId="1" xfId="0" applyNumberFormat="1" applyFont="1" applyFill="1" applyBorder="1" applyAlignment="1">
      <alignment horizontal="center" vertical="center"/>
    </xf>
    <xf numFmtId="177" fontId="13" fillId="0" borderId="1" xfId="50" applyNumberFormat="1" applyFont="1" applyBorder="1" applyAlignment="1" applyProtection="1">
      <alignment horizontal="center" vertical="center" wrapText="1"/>
      <protection locked="0"/>
    </xf>
    <xf numFmtId="177" fontId="12" fillId="0" borderId="1" xfId="50" applyNumberFormat="1" applyFont="1" applyBorder="1" applyAlignment="1" applyProtection="1">
      <alignment horizontal="center" vertical="center" wrapText="1"/>
      <protection locked="0"/>
    </xf>
    <xf numFmtId="182" fontId="7" fillId="0" borderId="1" xfId="11" applyNumberFormat="1" applyFont="1" applyBorder="1" applyAlignment="1">
      <alignment horizontal="center" vertical="center"/>
    </xf>
    <xf numFmtId="177" fontId="12" fillId="0" borderId="1" xfId="11" applyNumberFormat="1" applyFont="1" applyFill="1" applyBorder="1" applyAlignment="1" applyProtection="1">
      <alignment horizontal="center" vertical="center" wrapText="1"/>
      <protection locked="0"/>
    </xf>
    <xf numFmtId="177" fontId="13" fillId="0" borderId="1" xfId="50" applyNumberFormat="1" applyFont="1" applyFill="1" applyBorder="1" applyAlignment="1" applyProtection="1">
      <alignment horizontal="center" vertical="center" wrapText="1"/>
      <protection locked="0"/>
    </xf>
    <xf numFmtId="182" fontId="12" fillId="0" borderId="1" xfId="50" applyNumberFormat="1" applyFont="1" applyFill="1" applyBorder="1" applyAlignment="1" applyProtection="1">
      <alignment horizontal="center" vertical="center" wrapText="1"/>
      <protection locked="0"/>
    </xf>
    <xf numFmtId="177" fontId="7" fillId="0" borderId="1" xfId="51" applyNumberFormat="1" applyFont="1" applyBorder="1" applyAlignment="1" applyProtection="1">
      <alignment horizontal="center" vertical="center" wrapText="1"/>
      <protection locked="0"/>
    </xf>
    <xf numFmtId="0" fontId="1" fillId="3" borderId="0" xfId="0" applyFont="1" applyFill="1">
      <alignment vertical="center"/>
    </xf>
    <xf numFmtId="0" fontId="15" fillId="0" borderId="0" xfId="0" applyFont="1" applyFill="1" applyAlignment="1">
      <alignment horizontal="left" vertical="center"/>
    </xf>
    <xf numFmtId="1" fontId="5" fillId="0" borderId="2" xfId="30" applyNumberFormat="1" applyFont="1" applyFill="1" applyBorder="1" applyAlignment="1">
      <alignment horizontal="right" vertical="center"/>
    </xf>
    <xf numFmtId="176" fontId="7" fillId="0" borderId="3" xfId="30" applyNumberFormat="1" applyFont="1" applyFill="1" applyBorder="1" applyAlignment="1" applyProtection="1">
      <alignment horizontal="center" vertical="center"/>
      <protection locked="0"/>
    </xf>
    <xf numFmtId="176" fontId="7" fillId="0" borderId="3" xfId="30" applyNumberFormat="1" applyFont="1" applyFill="1" applyBorder="1" applyAlignment="1">
      <alignment horizontal="center" vertical="center" wrapText="1"/>
    </xf>
    <xf numFmtId="176" fontId="7" fillId="0" borderId="4" xfId="30" applyNumberFormat="1" applyFont="1" applyFill="1" applyBorder="1" applyAlignment="1" applyProtection="1">
      <alignment horizontal="center" vertical="center"/>
      <protection locked="0"/>
    </xf>
    <xf numFmtId="176" fontId="7" fillId="0" borderId="4" xfId="30" applyNumberFormat="1" applyFont="1" applyFill="1" applyBorder="1" applyAlignment="1">
      <alignment horizontal="center" vertical="center" wrapText="1"/>
    </xf>
    <xf numFmtId="176" fontId="7" fillId="0" borderId="5" xfId="30" applyNumberFormat="1" applyFont="1" applyFill="1" applyBorder="1" applyAlignment="1" applyProtection="1">
      <alignment horizontal="center" vertical="center"/>
      <protection locked="0"/>
    </xf>
    <xf numFmtId="176" fontId="7" fillId="0" borderId="5" xfId="30" applyNumberFormat="1" applyFont="1" applyFill="1" applyBorder="1" applyAlignment="1">
      <alignment horizontal="center" vertical="center" wrapText="1"/>
    </xf>
    <xf numFmtId="1" fontId="7" fillId="3" borderId="1" xfId="30" applyNumberFormat="1" applyFont="1" applyFill="1" applyBorder="1" applyAlignment="1">
      <alignment horizontal="center" vertical="center"/>
    </xf>
    <xf numFmtId="181" fontId="7" fillId="3" borderId="1" xfId="30" applyNumberFormat="1" applyFont="1" applyFill="1" applyBorder="1" applyAlignment="1">
      <alignment horizontal="center" vertical="center"/>
    </xf>
    <xf numFmtId="180" fontId="7" fillId="3" borderId="1" xfId="30" applyNumberFormat="1" applyFont="1" applyFill="1" applyBorder="1" applyAlignment="1">
      <alignment horizontal="center" vertical="center"/>
    </xf>
    <xf numFmtId="178" fontId="7" fillId="3" borderId="1" xfId="30" applyNumberFormat="1" applyFont="1" applyFill="1" applyBorder="1" applyAlignment="1">
      <alignment horizontal="center" vertical="center"/>
    </xf>
    <xf numFmtId="182" fontId="7" fillId="3" borderId="1" xfId="0" applyNumberFormat="1" applyFont="1" applyFill="1" applyBorder="1" applyAlignment="1">
      <alignment horizontal="center" vertical="center"/>
    </xf>
    <xf numFmtId="182" fontId="7" fillId="0" borderId="1" xfId="50" applyNumberFormat="1" applyFont="1" applyBorder="1" applyAlignment="1" applyProtection="1">
      <alignment horizontal="center" vertical="center" wrapText="1"/>
      <protection locked="0"/>
    </xf>
    <xf numFmtId="182" fontId="7" fillId="3" borderId="1" xfId="50" applyNumberFormat="1" applyFont="1" applyFill="1" applyBorder="1" applyAlignment="1" applyProtection="1">
      <alignment horizontal="center" vertical="center" wrapText="1"/>
      <protection locked="0"/>
    </xf>
    <xf numFmtId="182" fontId="7" fillId="0" borderId="1" xfId="0" applyNumberFormat="1" applyFont="1" applyBorder="1" applyAlignment="1" applyProtection="1">
      <alignment horizontal="center" vertical="center" wrapText="1"/>
      <protection locked="0"/>
    </xf>
    <xf numFmtId="182" fontId="7" fillId="0" borderId="1" xfId="50" applyNumberFormat="1" applyFont="1" applyFill="1" applyBorder="1" applyAlignment="1" applyProtection="1">
      <alignment horizontal="center" vertical="center" wrapText="1"/>
      <protection locked="0"/>
    </xf>
    <xf numFmtId="181" fontId="7" fillId="0" borderId="1" xfId="0" applyNumberFormat="1" applyFont="1" applyFill="1" applyBorder="1" applyAlignment="1">
      <alignment horizontal="center" vertical="center"/>
    </xf>
    <xf numFmtId="177" fontId="7" fillId="3" borderId="1" xfId="0" applyNumberFormat="1" applyFont="1" applyFill="1" applyBorder="1" applyAlignment="1">
      <alignment horizontal="center" vertical="center"/>
    </xf>
    <xf numFmtId="177" fontId="7" fillId="0" borderId="1" xfId="50" applyNumberFormat="1" applyFont="1" applyBorder="1" applyAlignment="1" applyProtection="1">
      <alignment horizontal="center" vertical="center" wrapText="1"/>
      <protection locked="0"/>
    </xf>
    <xf numFmtId="177" fontId="7" fillId="3" borderId="1" xfId="50" applyNumberFormat="1" applyFont="1" applyFill="1" applyBorder="1" applyAlignment="1" applyProtection="1">
      <alignment horizontal="center" vertical="center" wrapText="1"/>
      <protection locked="0"/>
    </xf>
    <xf numFmtId="177" fontId="7" fillId="0" borderId="1" xfId="11" applyNumberFormat="1" applyFont="1" applyFill="1" applyBorder="1" applyAlignment="1" applyProtection="1">
      <alignment horizontal="center" vertical="center" wrapText="1"/>
      <protection locked="0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常规_Sheet2" xfId="30"/>
    <cellStyle name="汇总" xfId="31" builtinId="25"/>
    <cellStyle name="好" xfId="32" builtinId="26"/>
    <cellStyle name="适中" xfId="33" builtinId="28"/>
    <cellStyle name="20% - 强调文字颜色 5" xfId="34" builtinId="46"/>
    <cellStyle name="强调文字颜色 1" xfId="35" builtinId="29"/>
    <cellStyle name="20% - 强调文字颜色 1" xfId="36" builtinId="30"/>
    <cellStyle name="40% - 强调文字颜色 1" xfId="37" builtinId="31"/>
    <cellStyle name="20% - 强调文字颜色 2" xfId="38" builtinId="34"/>
    <cellStyle name="40% - 强调文字颜色 2" xfId="39" builtinId="35"/>
    <cellStyle name="强调文字颜色 3" xfId="40" builtinId="37"/>
    <cellStyle name="强调文字颜色 4" xfId="41" builtinId="41"/>
    <cellStyle name="20% - 强调文字颜色 4" xfId="42" builtinId="42"/>
    <cellStyle name="40% - 强调文字颜色 4" xfId="43" builtinId="43"/>
    <cellStyle name="强调文字颜色 5" xfId="44" builtinId="45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2 10 2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30"/>
  <sheetViews>
    <sheetView tabSelected="1" workbookViewId="0">
      <pane xSplit="1" ySplit="7" topLeftCell="B8" activePane="bottomRight" state="frozen"/>
      <selection/>
      <selection pane="topRight"/>
      <selection pane="bottomLeft"/>
      <selection pane="bottomRight" activeCell="X14" sqref="X14"/>
    </sheetView>
  </sheetViews>
  <sheetFormatPr defaultColWidth="9" defaultRowHeight="14.25"/>
  <cols>
    <col min="1" max="1" width="7.875" style="5" customWidth="1"/>
    <col min="2" max="4" width="11.625" style="5" customWidth="1"/>
    <col min="5" max="5" width="9.5" style="5" customWidth="1"/>
    <col min="6" max="6" width="10.5" style="5" customWidth="1"/>
    <col min="7" max="7" width="9.5" style="5" customWidth="1"/>
    <col min="8" max="8" width="13.875" style="5" customWidth="1"/>
    <col min="9" max="9" width="7.5" style="6" customWidth="1"/>
    <col min="10" max="11" width="10" style="5" hidden="1" customWidth="1"/>
    <col min="12" max="12" width="11.875" style="5" hidden="1" customWidth="1"/>
    <col min="13" max="13" width="12.625" style="5" hidden="1" customWidth="1"/>
    <col min="14" max="14" width="12.25" style="5" hidden="1" customWidth="1"/>
    <col min="15" max="15" width="12.625" style="5" hidden="1" customWidth="1"/>
    <col min="16" max="19" width="9" style="5"/>
    <col min="20" max="20" width="9" style="7"/>
  </cols>
  <sheetData>
    <row r="1" ht="20.25" spans="1:3">
      <c r="A1" s="54" t="s">
        <v>0</v>
      </c>
      <c r="B1" s="54"/>
      <c r="C1" s="9"/>
    </row>
    <row r="2" s="1" customFormat="1" ht="22.5" customHeight="1" spans="1:20">
      <c r="A2" s="10" t="s">
        <v>1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</row>
    <row r="3" s="1" customFormat="1" ht="6" customHeight="1" spans="1:20">
      <c r="A3" s="11"/>
      <c r="B3" s="12"/>
      <c r="C3" s="12"/>
      <c r="D3" s="12"/>
      <c r="E3" s="12"/>
      <c r="F3" s="12"/>
      <c r="G3" s="12"/>
      <c r="H3" s="12"/>
      <c r="I3" s="26"/>
      <c r="J3" s="12"/>
      <c r="K3" s="12"/>
      <c r="L3" s="5"/>
      <c r="M3" s="5"/>
      <c r="N3" s="5"/>
      <c r="O3" s="5"/>
      <c r="P3" s="5"/>
      <c r="Q3" s="5"/>
      <c r="R3" s="5"/>
      <c r="S3" s="5"/>
      <c r="T3" s="7"/>
    </row>
    <row r="4" s="1" customFormat="1" ht="15" customHeight="1" spans="1:20">
      <c r="A4" s="55" t="s">
        <v>2</v>
      </c>
      <c r="B4" s="55"/>
      <c r="C4" s="55"/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</row>
    <row r="5" s="1" customFormat="1" ht="9.95" customHeight="1" spans="1:20">
      <c r="A5" s="16" t="s">
        <v>3</v>
      </c>
      <c r="B5" s="16" t="s">
        <v>4</v>
      </c>
      <c r="C5" s="16"/>
      <c r="D5" s="56" t="s">
        <v>5</v>
      </c>
      <c r="E5" s="30" t="s">
        <v>6</v>
      </c>
      <c r="F5" s="16" t="s">
        <v>7</v>
      </c>
      <c r="G5" s="16" t="s">
        <v>8</v>
      </c>
      <c r="H5" s="57" t="s">
        <v>9</v>
      </c>
      <c r="I5" s="31" t="s">
        <v>10</v>
      </c>
      <c r="J5" s="16"/>
      <c r="K5" s="16"/>
      <c r="L5" s="36"/>
      <c r="M5" s="36"/>
      <c r="N5" s="36"/>
      <c r="O5" s="36"/>
      <c r="P5" s="37" t="s">
        <v>11</v>
      </c>
      <c r="Q5" s="37" t="s">
        <v>12</v>
      </c>
      <c r="R5" s="37" t="s">
        <v>13</v>
      </c>
      <c r="S5" s="37" t="s">
        <v>14</v>
      </c>
      <c r="T5" s="44" t="s">
        <v>15</v>
      </c>
    </row>
    <row r="6" s="1" customFormat="1" ht="11.1" customHeight="1" spans="1:20">
      <c r="A6" s="16"/>
      <c r="B6" s="16"/>
      <c r="C6" s="16"/>
      <c r="D6" s="58"/>
      <c r="E6" s="30"/>
      <c r="F6" s="16"/>
      <c r="G6" s="16"/>
      <c r="H6" s="59"/>
      <c r="I6" s="31"/>
      <c r="J6" s="16"/>
      <c r="K6" s="16"/>
      <c r="L6" s="36"/>
      <c r="M6" s="36"/>
      <c r="N6" s="36"/>
      <c r="O6" s="36"/>
      <c r="P6" s="37"/>
      <c r="Q6" s="37"/>
      <c r="R6" s="37"/>
      <c r="S6" s="37"/>
      <c r="T6" s="44"/>
    </row>
    <row r="7" s="1" customFormat="1" ht="27.95" customHeight="1" spans="1:20">
      <c r="A7" s="16"/>
      <c r="B7" s="16" t="s">
        <v>16</v>
      </c>
      <c r="C7" s="16" t="s">
        <v>17</v>
      </c>
      <c r="D7" s="60"/>
      <c r="E7" s="30"/>
      <c r="F7" s="16"/>
      <c r="G7" s="16"/>
      <c r="H7" s="61"/>
      <c r="I7" s="31"/>
      <c r="J7" s="16"/>
      <c r="K7" s="16"/>
      <c r="L7" s="36"/>
      <c r="M7" s="36"/>
      <c r="N7" s="36"/>
      <c r="O7" s="36"/>
      <c r="P7" s="37"/>
      <c r="Q7" s="37"/>
      <c r="R7" s="37"/>
      <c r="S7" s="37"/>
      <c r="T7" s="44"/>
    </row>
    <row r="8" s="2" customFormat="1" ht="18" customHeight="1" spans="1:20">
      <c r="A8" s="18" t="s">
        <v>18</v>
      </c>
      <c r="B8" s="19">
        <f>SUM(B9:B30)</f>
        <v>10781918.44</v>
      </c>
      <c r="C8" s="19">
        <f>SUM(C9:C30)</f>
        <v>4805526.63333333</v>
      </c>
      <c r="D8" s="19">
        <v>9825537.74</v>
      </c>
      <c r="E8" s="19">
        <f>SUM(E9:E30)</f>
        <v>22994.94</v>
      </c>
      <c r="F8" s="19">
        <f>SUM(F9:F30)</f>
        <v>635704.53</v>
      </c>
      <c r="G8" s="19">
        <f>SUM(G9:G30)</f>
        <v>145130.2</v>
      </c>
      <c r="H8" s="32">
        <f>SUM(H9:H30)-35000000</f>
        <v>575813379</v>
      </c>
      <c r="I8" s="33">
        <v>58.98</v>
      </c>
      <c r="J8" s="33"/>
      <c r="K8" s="33"/>
      <c r="L8" s="36" t="e">
        <f>#REF!-9400000</f>
        <v>#REF!</v>
      </c>
      <c r="M8" s="36">
        <v>516472288.6</v>
      </c>
      <c r="N8" s="36" t="e">
        <f>L8-M8</f>
        <v>#REF!</v>
      </c>
      <c r="O8" s="36"/>
      <c r="P8" s="36">
        <v>8.2</v>
      </c>
      <c r="Q8" s="36">
        <v>11.5</v>
      </c>
      <c r="R8" s="71">
        <v>61</v>
      </c>
      <c r="S8" s="36">
        <v>86.1</v>
      </c>
      <c r="T8" s="38">
        <v>98.3</v>
      </c>
    </row>
    <row r="9" s="53" customFormat="1" ht="18" customHeight="1" spans="1:20">
      <c r="A9" s="62" t="s">
        <v>19</v>
      </c>
      <c r="B9" s="63">
        <v>287695.3</v>
      </c>
      <c r="C9" s="63">
        <v>121833.333333333</v>
      </c>
      <c r="D9" s="63">
        <v>258182.06</v>
      </c>
      <c r="E9" s="63">
        <v>596.18</v>
      </c>
      <c r="F9" s="63">
        <v>11881.98</v>
      </c>
      <c r="G9" s="63">
        <v>7361.35</v>
      </c>
      <c r="H9" s="64">
        <v>17035916</v>
      </c>
      <c r="I9" s="65">
        <v>42.310054353409</v>
      </c>
      <c r="J9" s="63" t="s">
        <v>19</v>
      </c>
      <c r="K9" s="63">
        <v>1499.67398654926</v>
      </c>
      <c r="L9" s="63"/>
      <c r="M9" s="63"/>
      <c r="N9" s="63" t="e">
        <f>#REF!/10000</f>
        <v>#REF!</v>
      </c>
      <c r="O9" s="63">
        <f t="shared" ref="O9:O30" si="0">H9/10000</f>
        <v>1703.5916</v>
      </c>
      <c r="P9" s="66">
        <v>16</v>
      </c>
      <c r="Q9" s="66">
        <v>26.5</v>
      </c>
      <c r="R9" s="66">
        <v>65</v>
      </c>
      <c r="S9" s="66">
        <v>80</v>
      </c>
      <c r="T9" s="72">
        <v>100</v>
      </c>
    </row>
    <row r="10" s="2" customFormat="1" ht="18" customHeight="1" spans="1:20">
      <c r="A10" s="18" t="s">
        <v>20</v>
      </c>
      <c r="B10" s="19">
        <v>68661.9</v>
      </c>
      <c r="C10" s="19">
        <v>45546.6666666667</v>
      </c>
      <c r="D10" s="19">
        <v>66343.1</v>
      </c>
      <c r="E10" s="19">
        <v>53.4</v>
      </c>
      <c r="F10" s="19">
        <v>1300.4</v>
      </c>
      <c r="G10" s="19">
        <v>73.1</v>
      </c>
      <c r="H10" s="32">
        <v>3686432</v>
      </c>
      <c r="I10" s="33">
        <v>40.92</v>
      </c>
      <c r="J10" s="19" t="s">
        <v>20</v>
      </c>
      <c r="K10" s="19">
        <v>313.120020043247</v>
      </c>
      <c r="L10" s="19" t="e">
        <f>#REF!/10000</f>
        <v>#REF!</v>
      </c>
      <c r="M10" s="19">
        <f t="shared" ref="M10:M25" si="1">H10/10000</f>
        <v>368.6432</v>
      </c>
      <c r="N10" s="19" t="e">
        <f>#REF!/10000</f>
        <v>#REF!</v>
      </c>
      <c r="O10" s="19">
        <f t="shared" si="0"/>
        <v>368.6432</v>
      </c>
      <c r="P10" s="38">
        <v>3.5</v>
      </c>
      <c r="Q10" s="38">
        <v>13</v>
      </c>
      <c r="R10" s="38">
        <v>73</v>
      </c>
      <c r="S10" s="38">
        <v>96.3</v>
      </c>
      <c r="T10" s="45">
        <v>100</v>
      </c>
    </row>
    <row r="11" s="2" customFormat="1" ht="18" customHeight="1" spans="1:20">
      <c r="A11" s="18" t="s">
        <v>21</v>
      </c>
      <c r="B11" s="19">
        <v>45942.7</v>
      </c>
      <c r="C11" s="19">
        <v>35246.6666666667</v>
      </c>
      <c r="D11" s="19">
        <v>29980.5</v>
      </c>
      <c r="E11" s="19">
        <v>322.1</v>
      </c>
      <c r="F11" s="19">
        <v>14342.5</v>
      </c>
      <c r="G11" s="19">
        <v>71.3</v>
      </c>
      <c r="H11" s="32">
        <v>2290660</v>
      </c>
      <c r="I11" s="33">
        <v>32.15</v>
      </c>
      <c r="J11" s="19" t="s">
        <v>21</v>
      </c>
      <c r="K11" s="19">
        <v>329.172028333112</v>
      </c>
      <c r="L11" s="19" t="e">
        <f>#REF!/10000</f>
        <v>#REF!</v>
      </c>
      <c r="M11" s="19">
        <f t="shared" si="1"/>
        <v>229.066</v>
      </c>
      <c r="N11" s="19" t="e">
        <f>#REF!/10000</f>
        <v>#REF!</v>
      </c>
      <c r="O11" s="19">
        <f t="shared" si="0"/>
        <v>229.066</v>
      </c>
      <c r="P11" s="38">
        <v>9.6</v>
      </c>
      <c r="Q11" s="38">
        <v>21</v>
      </c>
      <c r="R11" s="38">
        <v>68</v>
      </c>
      <c r="S11" s="38">
        <v>89</v>
      </c>
      <c r="T11" s="45">
        <v>100</v>
      </c>
    </row>
    <row r="12" s="2" customFormat="1" ht="18" customHeight="1" spans="1:20">
      <c r="A12" s="18" t="s">
        <v>22</v>
      </c>
      <c r="B12" s="19">
        <v>66058</v>
      </c>
      <c r="C12" s="19">
        <v>38193.3333333333</v>
      </c>
      <c r="D12" s="19">
        <v>61186.8</v>
      </c>
      <c r="E12" s="19">
        <v>478.8</v>
      </c>
      <c r="F12" s="19">
        <v>140.9</v>
      </c>
      <c r="G12" s="19">
        <v>2517.2</v>
      </c>
      <c r="H12" s="32">
        <v>2113649</v>
      </c>
      <c r="I12" s="33">
        <v>33.31</v>
      </c>
      <c r="J12" s="19" t="s">
        <v>22</v>
      </c>
      <c r="K12" s="19">
        <v>197.503753646617</v>
      </c>
      <c r="L12" s="19" t="e">
        <f>#REF!/10000</f>
        <v>#REF!</v>
      </c>
      <c r="M12" s="19">
        <f t="shared" si="1"/>
        <v>211.3649</v>
      </c>
      <c r="N12" s="19" t="e">
        <f>#REF!/10000</f>
        <v>#REF!</v>
      </c>
      <c r="O12" s="19">
        <f t="shared" si="0"/>
        <v>211.3649</v>
      </c>
      <c r="P12" s="38">
        <v>8.65</v>
      </c>
      <c r="Q12" s="38">
        <v>6.68</v>
      </c>
      <c r="R12" s="38">
        <v>50</v>
      </c>
      <c r="S12" s="38">
        <v>80</v>
      </c>
      <c r="T12" s="45">
        <v>100</v>
      </c>
    </row>
    <row r="13" s="2" customFormat="1" ht="18" customHeight="1" spans="1:20">
      <c r="A13" s="18" t="s">
        <v>23</v>
      </c>
      <c r="B13" s="19">
        <v>66056.1</v>
      </c>
      <c r="C13" s="19">
        <v>28733.3333333333</v>
      </c>
      <c r="D13" s="19">
        <v>60791.6</v>
      </c>
      <c r="E13" s="19">
        <v>35</v>
      </c>
      <c r="F13" s="19">
        <v>349</v>
      </c>
      <c r="G13" s="19">
        <v>2329.1</v>
      </c>
      <c r="H13" s="32">
        <v>4795209</v>
      </c>
      <c r="I13" s="33">
        <v>21.97</v>
      </c>
      <c r="J13" s="19" t="s">
        <v>23</v>
      </c>
      <c r="K13" s="19">
        <v>509.260233481227</v>
      </c>
      <c r="L13" s="19" t="e">
        <f>#REF!/10000</f>
        <v>#REF!</v>
      </c>
      <c r="M13" s="19">
        <f t="shared" si="1"/>
        <v>479.5209</v>
      </c>
      <c r="N13" s="19" t="e">
        <f>#REF!/10000</f>
        <v>#REF!</v>
      </c>
      <c r="O13" s="19">
        <f t="shared" si="0"/>
        <v>479.5209</v>
      </c>
      <c r="P13" s="38">
        <v>9</v>
      </c>
      <c r="Q13" s="38">
        <v>14.4</v>
      </c>
      <c r="R13" s="38">
        <v>66.3</v>
      </c>
      <c r="S13" s="38">
        <v>92</v>
      </c>
      <c r="T13" s="45">
        <v>100</v>
      </c>
    </row>
    <row r="14" s="4" customFormat="1" ht="18" customHeight="1" spans="1:20">
      <c r="A14" s="18" t="s">
        <v>24</v>
      </c>
      <c r="B14" s="19">
        <v>1418532.5</v>
      </c>
      <c r="C14" s="19">
        <v>646800</v>
      </c>
      <c r="D14" s="19">
        <v>1274035.1</v>
      </c>
      <c r="E14" s="19">
        <v>1653.2</v>
      </c>
      <c r="F14" s="19">
        <v>92424</v>
      </c>
      <c r="G14" s="19">
        <v>27185.9</v>
      </c>
      <c r="H14" s="32">
        <v>90539524</v>
      </c>
      <c r="I14" s="33">
        <v>75.05</v>
      </c>
      <c r="J14" s="19" t="s">
        <v>24</v>
      </c>
      <c r="K14" s="19">
        <v>8368.42402602271</v>
      </c>
      <c r="L14" s="19" t="e">
        <f>#REF!/10000</f>
        <v>#REF!</v>
      </c>
      <c r="M14" s="19">
        <f t="shared" si="1"/>
        <v>9053.9524</v>
      </c>
      <c r="N14" s="19" t="e">
        <f>#REF!/10000</f>
        <v>#REF!</v>
      </c>
      <c r="O14" s="19">
        <f t="shared" si="0"/>
        <v>9053.9524</v>
      </c>
      <c r="P14" s="38">
        <v>9</v>
      </c>
      <c r="Q14" s="38">
        <v>6.9</v>
      </c>
      <c r="R14" s="38">
        <v>50</v>
      </c>
      <c r="S14" s="38">
        <v>77</v>
      </c>
      <c r="T14" s="45">
        <v>94</v>
      </c>
    </row>
    <row r="15" s="1" customFormat="1" ht="18" customHeight="1" spans="1:20">
      <c r="A15" s="18" t="s">
        <v>25</v>
      </c>
      <c r="B15" s="19">
        <v>1217547.5</v>
      </c>
      <c r="C15" s="19">
        <v>688313.333333333</v>
      </c>
      <c r="D15" s="19">
        <v>1131096.7</v>
      </c>
      <c r="E15" s="19">
        <v>4670.8</v>
      </c>
      <c r="F15" s="19">
        <v>31171.7</v>
      </c>
      <c r="G15" s="19">
        <v>29413.6</v>
      </c>
      <c r="H15" s="32">
        <v>64310083</v>
      </c>
      <c r="I15" s="33">
        <v>74.6</v>
      </c>
      <c r="J15" s="19" t="s">
        <v>25</v>
      </c>
      <c r="K15" s="19">
        <v>5807.83962209745</v>
      </c>
      <c r="L15" s="19" t="e">
        <f>#REF!/10000</f>
        <v>#REF!</v>
      </c>
      <c r="M15" s="19">
        <f t="shared" si="1"/>
        <v>6431.0083</v>
      </c>
      <c r="N15" s="19" t="e">
        <f>#REF!/10000</f>
        <v>#REF!</v>
      </c>
      <c r="O15" s="19">
        <f t="shared" si="0"/>
        <v>6431.0083</v>
      </c>
      <c r="P15" s="67">
        <v>1.8</v>
      </c>
      <c r="Q15" s="67">
        <v>2.3</v>
      </c>
      <c r="R15" s="67">
        <v>56</v>
      </c>
      <c r="S15" s="67">
        <v>91</v>
      </c>
      <c r="T15" s="73">
        <v>93</v>
      </c>
    </row>
    <row r="16" s="2" customFormat="1" ht="18" customHeight="1" spans="1:20">
      <c r="A16" s="18" t="s">
        <v>26</v>
      </c>
      <c r="B16" s="19">
        <v>1216012.1</v>
      </c>
      <c r="C16" s="19">
        <v>687740</v>
      </c>
      <c r="D16" s="19">
        <v>1163683.5</v>
      </c>
      <c r="E16" s="19">
        <v>1110.8</v>
      </c>
      <c r="F16" s="19">
        <v>28994.3</v>
      </c>
      <c r="G16" s="19">
        <v>12067.9</v>
      </c>
      <c r="H16" s="32">
        <v>64476211</v>
      </c>
      <c r="I16" s="33">
        <v>75.06</v>
      </c>
      <c r="J16" s="19" t="s">
        <v>26</v>
      </c>
      <c r="K16" s="19">
        <v>5501.116597</v>
      </c>
      <c r="L16" s="19" t="e">
        <f>#REF!/10000</f>
        <v>#REF!</v>
      </c>
      <c r="M16" s="19">
        <f t="shared" si="1"/>
        <v>6447.6211</v>
      </c>
      <c r="N16" s="19" t="e">
        <f>#REF!/10000</f>
        <v>#REF!</v>
      </c>
      <c r="O16" s="19">
        <f t="shared" si="0"/>
        <v>6447.6211</v>
      </c>
      <c r="P16" s="67">
        <v>1.8</v>
      </c>
      <c r="Q16" s="67">
        <v>3.2</v>
      </c>
      <c r="R16" s="67">
        <v>50</v>
      </c>
      <c r="S16" s="67">
        <v>93</v>
      </c>
      <c r="T16" s="73">
        <v>93</v>
      </c>
    </row>
    <row r="17" s="2" customFormat="1" ht="18" customHeight="1" spans="1:20">
      <c r="A17" s="18" t="s">
        <v>27</v>
      </c>
      <c r="B17" s="19">
        <v>709635.2</v>
      </c>
      <c r="C17" s="19">
        <v>295993.333333333</v>
      </c>
      <c r="D17" s="19">
        <v>670351.9</v>
      </c>
      <c r="E17" s="19">
        <v>1809.5</v>
      </c>
      <c r="F17" s="19">
        <v>18718.6</v>
      </c>
      <c r="G17" s="19">
        <v>9536.9</v>
      </c>
      <c r="H17" s="32">
        <v>36612878</v>
      </c>
      <c r="I17" s="33">
        <v>62.42</v>
      </c>
      <c r="J17" s="19" t="s">
        <v>27</v>
      </c>
      <c r="K17" s="19">
        <v>3272.52561995621</v>
      </c>
      <c r="L17" s="19" t="e">
        <f>#REF!/10000</f>
        <v>#REF!</v>
      </c>
      <c r="M17" s="19">
        <f t="shared" si="1"/>
        <v>3661.2878</v>
      </c>
      <c r="N17" s="19" t="e">
        <f>#REF!/10000</f>
        <v>#REF!</v>
      </c>
      <c r="O17" s="19">
        <f t="shared" si="0"/>
        <v>3661.2878</v>
      </c>
      <c r="P17" s="67">
        <v>8.8</v>
      </c>
      <c r="Q17" s="67">
        <v>10.7</v>
      </c>
      <c r="R17" s="67">
        <v>59.4</v>
      </c>
      <c r="S17" s="67">
        <v>83.6</v>
      </c>
      <c r="T17" s="73">
        <v>99</v>
      </c>
    </row>
    <row r="18" s="53" customFormat="1" ht="18" customHeight="1" spans="1:20">
      <c r="A18" s="62" t="s">
        <v>28</v>
      </c>
      <c r="B18" s="63">
        <v>278669.2</v>
      </c>
      <c r="C18" s="63">
        <v>122973.333333333</v>
      </c>
      <c r="D18" s="63">
        <v>245546</v>
      </c>
      <c r="E18" s="63">
        <v>2113.7</v>
      </c>
      <c r="F18" s="63">
        <v>10289.8</v>
      </c>
      <c r="G18" s="63">
        <v>9445.5</v>
      </c>
      <c r="H18" s="64">
        <v>8265799</v>
      </c>
      <c r="I18" s="65">
        <v>55.27</v>
      </c>
      <c r="J18" s="63" t="s">
        <v>28</v>
      </c>
      <c r="K18" s="63">
        <v>723.153025501226</v>
      </c>
      <c r="L18" s="63" t="e">
        <f>#REF!/10000</f>
        <v>#REF!</v>
      </c>
      <c r="M18" s="63">
        <f t="shared" si="1"/>
        <v>826.5799</v>
      </c>
      <c r="N18" s="63" t="e">
        <f>#REF!/10000</f>
        <v>#REF!</v>
      </c>
      <c r="O18" s="63">
        <f t="shared" si="0"/>
        <v>826.5799</v>
      </c>
      <c r="P18" s="68">
        <v>5.3</v>
      </c>
      <c r="Q18" s="68">
        <v>5.2</v>
      </c>
      <c r="R18" s="68">
        <v>62</v>
      </c>
      <c r="S18" s="68">
        <v>96</v>
      </c>
      <c r="T18" s="74">
        <v>93</v>
      </c>
    </row>
    <row r="19" s="53" customFormat="1" ht="18" customHeight="1" spans="1:20">
      <c r="A19" s="62" t="s">
        <v>29</v>
      </c>
      <c r="B19" s="63">
        <v>48866.67</v>
      </c>
      <c r="C19" s="63">
        <v>21960</v>
      </c>
      <c r="D19" s="63">
        <v>27730.07</v>
      </c>
      <c r="E19" s="63"/>
      <c r="F19" s="63">
        <v>20452.44</v>
      </c>
      <c r="G19" s="63">
        <v>5.16</v>
      </c>
      <c r="H19" s="64">
        <v>2680040</v>
      </c>
      <c r="I19" s="65">
        <v>35.6195600148278</v>
      </c>
      <c r="J19" s="63" t="s">
        <v>29</v>
      </c>
      <c r="K19" s="63">
        <v>282.9029</v>
      </c>
      <c r="L19" s="63" t="e">
        <f>#REF!/10000</f>
        <v>#REF!</v>
      </c>
      <c r="M19" s="63">
        <f t="shared" si="1"/>
        <v>268.004</v>
      </c>
      <c r="N19" s="63" t="e">
        <f>#REF!/10000</f>
        <v>#REF!</v>
      </c>
      <c r="O19" s="63">
        <f t="shared" si="0"/>
        <v>268.004</v>
      </c>
      <c r="P19" s="68">
        <v>19</v>
      </c>
      <c r="Q19" s="68">
        <v>14.5</v>
      </c>
      <c r="R19" s="68">
        <v>67</v>
      </c>
      <c r="S19" s="68">
        <v>80</v>
      </c>
      <c r="T19" s="74">
        <v>100</v>
      </c>
    </row>
    <row r="20" s="2" customFormat="1" ht="18" customHeight="1" spans="1:20">
      <c r="A20" s="18" t="s">
        <v>30</v>
      </c>
      <c r="B20" s="19">
        <v>28897.7</v>
      </c>
      <c r="C20" s="19">
        <v>17186.6666666667</v>
      </c>
      <c r="D20" s="19">
        <v>27883.4</v>
      </c>
      <c r="E20" s="19">
        <v>116.4</v>
      </c>
      <c r="F20" s="19">
        <v>256.9</v>
      </c>
      <c r="G20" s="19">
        <v>105.9</v>
      </c>
      <c r="H20" s="32">
        <v>3379847</v>
      </c>
      <c r="I20" s="33">
        <v>23.06</v>
      </c>
      <c r="J20" s="19" t="s">
        <v>30</v>
      </c>
      <c r="K20" s="19">
        <v>239.918458113448</v>
      </c>
      <c r="L20" s="19" t="e">
        <f>#REF!/10000</f>
        <v>#REF!</v>
      </c>
      <c r="M20" s="19">
        <f t="shared" si="1"/>
        <v>337.9847</v>
      </c>
      <c r="N20" s="19" t="e">
        <f>#REF!/10000</f>
        <v>#REF!</v>
      </c>
      <c r="O20" s="19">
        <f t="shared" si="0"/>
        <v>337.9847</v>
      </c>
      <c r="P20" s="38">
        <v>5.22</v>
      </c>
      <c r="Q20" s="38">
        <v>24.13</v>
      </c>
      <c r="R20" s="38">
        <v>95</v>
      </c>
      <c r="S20" s="38">
        <v>90</v>
      </c>
      <c r="T20" s="45">
        <v>100</v>
      </c>
    </row>
    <row r="21" s="2" customFormat="1" ht="18" customHeight="1" spans="1:20">
      <c r="A21" s="18" t="s">
        <v>31</v>
      </c>
      <c r="B21" s="19">
        <v>442372</v>
      </c>
      <c r="C21" s="19">
        <v>164186.666666667</v>
      </c>
      <c r="D21" s="19">
        <v>388678.7</v>
      </c>
      <c r="E21" s="19">
        <v>571.7</v>
      </c>
      <c r="F21" s="19">
        <v>38537.9</v>
      </c>
      <c r="G21" s="19">
        <v>4516.7</v>
      </c>
      <c r="H21" s="32">
        <v>22741794</v>
      </c>
      <c r="I21" s="33">
        <v>46.29</v>
      </c>
      <c r="J21" s="19" t="s">
        <v>31</v>
      </c>
      <c r="K21" s="19">
        <v>2002.43518895756</v>
      </c>
      <c r="L21" s="19" t="e">
        <f>#REF!/10000</f>
        <v>#REF!</v>
      </c>
      <c r="M21" s="19">
        <f t="shared" si="1"/>
        <v>2274.1794</v>
      </c>
      <c r="N21" s="19" t="e">
        <f>#REF!/10000</f>
        <v>#REF!</v>
      </c>
      <c r="O21" s="19">
        <f t="shared" si="0"/>
        <v>2274.1794</v>
      </c>
      <c r="P21" s="67">
        <v>15</v>
      </c>
      <c r="Q21" s="67">
        <v>8.2</v>
      </c>
      <c r="R21" s="67">
        <v>45.0718571428571</v>
      </c>
      <c r="S21" s="67">
        <v>77.1428571428571</v>
      </c>
      <c r="T21" s="73">
        <v>100</v>
      </c>
    </row>
    <row r="22" s="4" customFormat="1" ht="18" customHeight="1" spans="1:20">
      <c r="A22" s="18" t="s">
        <v>32</v>
      </c>
      <c r="B22" s="19">
        <v>432164.7</v>
      </c>
      <c r="C22" s="19">
        <v>160373.333333333</v>
      </c>
      <c r="D22" s="19">
        <v>414839.4</v>
      </c>
      <c r="E22" s="19">
        <v>1955</v>
      </c>
      <c r="F22" s="19">
        <v>9371.9</v>
      </c>
      <c r="G22" s="19">
        <v>661.9</v>
      </c>
      <c r="H22" s="32">
        <v>27979315</v>
      </c>
      <c r="I22" s="33">
        <v>58.75</v>
      </c>
      <c r="J22" s="19" t="s">
        <v>32</v>
      </c>
      <c r="K22" s="19">
        <v>2467.67011709941</v>
      </c>
      <c r="L22" s="19" t="e">
        <f>#REF!/10000</f>
        <v>#REF!</v>
      </c>
      <c r="M22" s="19">
        <f t="shared" si="1"/>
        <v>2797.9315</v>
      </c>
      <c r="N22" s="19" t="e">
        <f>#REF!/10000</f>
        <v>#REF!</v>
      </c>
      <c r="O22" s="19">
        <f t="shared" si="0"/>
        <v>2797.9315</v>
      </c>
      <c r="P22" s="67">
        <v>12.6</v>
      </c>
      <c r="Q22" s="67">
        <v>8.5</v>
      </c>
      <c r="R22" s="67">
        <v>55</v>
      </c>
      <c r="S22" s="67">
        <v>94.5</v>
      </c>
      <c r="T22" s="73">
        <v>99</v>
      </c>
    </row>
    <row r="23" s="1" customFormat="1" ht="18" customHeight="1" spans="1:20">
      <c r="A23" s="18" t="s">
        <v>33</v>
      </c>
      <c r="B23" s="19">
        <v>278852.5</v>
      </c>
      <c r="C23" s="19">
        <v>48606.6666666667</v>
      </c>
      <c r="D23" s="19">
        <v>268851</v>
      </c>
      <c r="E23" s="19">
        <v>111</v>
      </c>
      <c r="F23" s="19">
        <v>3020.5</v>
      </c>
      <c r="G23" s="19">
        <v>2037</v>
      </c>
      <c r="H23" s="32">
        <v>17194510</v>
      </c>
      <c r="I23" s="33">
        <v>29.69</v>
      </c>
      <c r="J23" s="19" t="s">
        <v>33</v>
      </c>
      <c r="K23" s="19">
        <v>1727.59945005056</v>
      </c>
      <c r="L23" s="19" t="e">
        <f>#REF!/10000</f>
        <v>#REF!</v>
      </c>
      <c r="M23" s="19">
        <f t="shared" si="1"/>
        <v>1719.451</v>
      </c>
      <c r="N23" s="19" t="e">
        <f>#REF!/10000</f>
        <v>#REF!</v>
      </c>
      <c r="O23" s="19">
        <f t="shared" si="0"/>
        <v>1719.451</v>
      </c>
      <c r="P23" s="67">
        <v>5.3</v>
      </c>
      <c r="Q23" s="67">
        <v>5.5</v>
      </c>
      <c r="R23" s="48">
        <v>44</v>
      </c>
      <c r="S23" s="48">
        <v>96</v>
      </c>
      <c r="T23" s="75">
        <v>100</v>
      </c>
    </row>
    <row r="24" s="2" customFormat="1" ht="18" customHeight="1" spans="1:20">
      <c r="A24" s="18" t="s">
        <v>34</v>
      </c>
      <c r="B24" s="19">
        <v>586827.8</v>
      </c>
      <c r="C24" s="19">
        <v>232006.666666667</v>
      </c>
      <c r="D24" s="19">
        <v>567145.8</v>
      </c>
      <c r="E24" s="19">
        <v>1205.6</v>
      </c>
      <c r="F24" s="19">
        <v>8384</v>
      </c>
      <c r="G24" s="19">
        <v>1920.9</v>
      </c>
      <c r="H24" s="32">
        <v>40686590</v>
      </c>
      <c r="I24" s="33">
        <v>59.38</v>
      </c>
      <c r="J24" s="19" t="s">
        <v>34</v>
      </c>
      <c r="K24" s="19">
        <v>3462.51814702971</v>
      </c>
      <c r="L24" s="19" t="e">
        <f>#REF!/10000</f>
        <v>#REF!</v>
      </c>
      <c r="M24" s="19">
        <f t="shared" si="1"/>
        <v>4068.659</v>
      </c>
      <c r="N24" s="19" t="e">
        <f>#REF!/10000</f>
        <v>#REF!</v>
      </c>
      <c r="O24" s="19">
        <f t="shared" si="0"/>
        <v>4068.659</v>
      </c>
      <c r="P24" s="69">
        <v>6.5</v>
      </c>
      <c r="Q24" s="69">
        <v>5.6</v>
      </c>
      <c r="R24" s="69">
        <v>66.5</v>
      </c>
      <c r="S24" s="69">
        <v>85.5</v>
      </c>
      <c r="T24" s="73">
        <v>100</v>
      </c>
    </row>
    <row r="25" s="2" customFormat="1" ht="18" customHeight="1" spans="1:20">
      <c r="A25" s="18" t="s">
        <v>35</v>
      </c>
      <c r="B25" s="19">
        <v>1054473.6</v>
      </c>
      <c r="C25" s="19">
        <v>319406.666666667</v>
      </c>
      <c r="D25" s="19">
        <v>1008091.6</v>
      </c>
      <c r="E25" s="19">
        <v>1595</v>
      </c>
      <c r="F25" s="19">
        <v>24026.5</v>
      </c>
      <c r="G25" s="19">
        <v>11122.7</v>
      </c>
      <c r="H25" s="32">
        <v>62267767</v>
      </c>
      <c r="I25" s="33">
        <v>70.56</v>
      </c>
      <c r="J25" s="19" t="s">
        <v>35</v>
      </c>
      <c r="K25" s="19">
        <v>5322.29410920746</v>
      </c>
      <c r="L25" s="19" t="e">
        <f>#REF!/10000</f>
        <v>#REF!</v>
      </c>
      <c r="M25" s="19">
        <f t="shared" si="1"/>
        <v>6226.7767</v>
      </c>
      <c r="N25" s="19" t="e">
        <f>#REF!/10000</f>
        <v>#REF!</v>
      </c>
      <c r="O25" s="19">
        <f t="shared" si="0"/>
        <v>6226.7767</v>
      </c>
      <c r="P25" s="67">
        <v>12.65</v>
      </c>
      <c r="Q25" s="67">
        <v>19.6</v>
      </c>
      <c r="R25" s="67">
        <v>60</v>
      </c>
      <c r="S25" s="67">
        <v>74.58</v>
      </c>
      <c r="T25" s="73">
        <v>98</v>
      </c>
    </row>
    <row r="26" s="1" customFormat="1" ht="18" customHeight="1" spans="1:20">
      <c r="A26" s="18" t="s">
        <v>36</v>
      </c>
      <c r="B26" s="19">
        <v>1417729.9</v>
      </c>
      <c r="C26" s="19">
        <v>616700</v>
      </c>
      <c r="D26" s="19">
        <v>1128346</v>
      </c>
      <c r="E26" s="19">
        <v>3327.3</v>
      </c>
      <c r="F26" s="19">
        <v>264149.7</v>
      </c>
      <c r="G26" s="19">
        <v>13455.1</v>
      </c>
      <c r="H26" s="32">
        <v>85701211</v>
      </c>
      <c r="I26" s="33">
        <v>72.18</v>
      </c>
      <c r="J26" s="19" t="s">
        <v>36</v>
      </c>
      <c r="K26" s="19">
        <v>7850.00611377526</v>
      </c>
      <c r="L26" s="19"/>
      <c r="M26" s="19"/>
      <c r="N26" s="19" t="e">
        <f>#REF!/10000</f>
        <v>#REF!</v>
      </c>
      <c r="O26" s="19">
        <f t="shared" si="0"/>
        <v>8570.1211</v>
      </c>
      <c r="P26" s="70">
        <v>7.676</v>
      </c>
      <c r="Q26" s="70">
        <v>3.8</v>
      </c>
      <c r="R26" s="70">
        <v>60.8</v>
      </c>
      <c r="S26" s="70">
        <v>84.625</v>
      </c>
      <c r="T26" s="44">
        <v>97</v>
      </c>
    </row>
    <row r="27" s="1" customFormat="1" ht="18" customHeight="1" spans="1:20">
      <c r="A27" s="18" t="s">
        <v>37</v>
      </c>
      <c r="B27" s="19">
        <v>187450.7</v>
      </c>
      <c r="C27" s="19">
        <v>90113.3333333333</v>
      </c>
      <c r="D27" s="19">
        <v>172243.1</v>
      </c>
      <c r="E27" s="19">
        <v>46.4</v>
      </c>
      <c r="F27" s="19">
        <v>11818.2</v>
      </c>
      <c r="G27" s="19">
        <v>753.1</v>
      </c>
      <c r="H27" s="32">
        <v>6716126</v>
      </c>
      <c r="I27" s="33">
        <v>62.93</v>
      </c>
      <c r="J27" s="19" t="s">
        <v>37</v>
      </c>
      <c r="K27" s="19">
        <v>593.065960325173</v>
      </c>
      <c r="L27" s="19"/>
      <c r="M27" s="19"/>
      <c r="N27" s="19" t="e">
        <f>#REF!/10000</f>
        <v>#REF!</v>
      </c>
      <c r="O27" s="19">
        <f t="shared" si="0"/>
        <v>671.6126</v>
      </c>
      <c r="P27" s="67">
        <v>5.5</v>
      </c>
      <c r="Q27" s="67">
        <v>7.5</v>
      </c>
      <c r="R27" s="67">
        <v>65</v>
      </c>
      <c r="S27" s="67">
        <v>89</v>
      </c>
      <c r="T27" s="73">
        <v>98</v>
      </c>
    </row>
    <row r="28" s="1" customFormat="1" ht="18" customHeight="1" spans="1:20">
      <c r="A28" s="18" t="s">
        <v>38</v>
      </c>
      <c r="B28" s="19">
        <v>288023.9</v>
      </c>
      <c r="C28" s="19">
        <v>117666.666666667</v>
      </c>
      <c r="D28" s="19">
        <v>271849.9</v>
      </c>
      <c r="E28" s="19">
        <v>712.7</v>
      </c>
      <c r="F28" s="19">
        <v>9669.2</v>
      </c>
      <c r="G28" s="19">
        <v>1739.9</v>
      </c>
      <c r="H28" s="32">
        <v>8997894</v>
      </c>
      <c r="I28" s="33">
        <v>55.54</v>
      </c>
      <c r="J28" s="19" t="s">
        <v>38</v>
      </c>
      <c r="K28" s="19">
        <v>821.658465212152</v>
      </c>
      <c r="L28" s="19"/>
      <c r="M28" s="19"/>
      <c r="N28" s="19" t="e">
        <f>#REF!/10000</f>
        <v>#REF!</v>
      </c>
      <c r="O28" s="19">
        <f t="shared" si="0"/>
        <v>899.7894</v>
      </c>
      <c r="P28" s="67">
        <v>2.3</v>
      </c>
      <c r="Q28" s="67">
        <v>11.6</v>
      </c>
      <c r="R28" s="70">
        <v>71</v>
      </c>
      <c r="S28" s="67">
        <v>94</v>
      </c>
      <c r="T28" s="73">
        <v>98</v>
      </c>
    </row>
    <row r="29" s="1" customFormat="1" ht="18" customHeight="1" spans="1:20">
      <c r="A29" s="18" t="s">
        <v>39</v>
      </c>
      <c r="B29" s="19">
        <v>506512.4</v>
      </c>
      <c r="C29" s="19">
        <v>203173.333333333</v>
      </c>
      <c r="D29" s="19">
        <v>459544</v>
      </c>
      <c r="E29" s="19">
        <v>492.5</v>
      </c>
      <c r="F29" s="19">
        <v>35655.3</v>
      </c>
      <c r="G29" s="19">
        <v>5560.8</v>
      </c>
      <c r="H29" s="32">
        <v>27651760</v>
      </c>
      <c r="I29" s="33">
        <v>69.6</v>
      </c>
      <c r="J29" s="19" t="s">
        <v>39</v>
      </c>
      <c r="K29" s="19">
        <v>2483.68607836395</v>
      </c>
      <c r="L29" s="19"/>
      <c r="M29" s="19"/>
      <c r="N29" s="19" t="e">
        <f>#REF!/10000</f>
        <v>#REF!</v>
      </c>
      <c r="O29" s="19">
        <f t="shared" si="0"/>
        <v>2765.176</v>
      </c>
      <c r="P29" s="67">
        <v>5.43</v>
      </c>
      <c r="Q29" s="67">
        <v>7.44</v>
      </c>
      <c r="R29" s="67">
        <v>70</v>
      </c>
      <c r="S29" s="67">
        <v>81</v>
      </c>
      <c r="T29" s="73">
        <v>100</v>
      </c>
    </row>
    <row r="30" s="2" customFormat="1" ht="18" customHeight="1" spans="1:20">
      <c r="A30" s="18" t="s">
        <v>40</v>
      </c>
      <c r="B30" s="19">
        <v>134936.07</v>
      </c>
      <c r="C30" s="19">
        <v>102773.3</v>
      </c>
      <c r="D30" s="19">
        <v>129137.51</v>
      </c>
      <c r="E30" s="19">
        <v>17.86</v>
      </c>
      <c r="F30" s="19">
        <v>748.81</v>
      </c>
      <c r="G30" s="19">
        <v>3249.19</v>
      </c>
      <c r="H30" s="32">
        <v>10690164</v>
      </c>
      <c r="I30" s="33">
        <v>94.8385710107442</v>
      </c>
      <c r="J30" s="19" t="s">
        <v>40</v>
      </c>
      <c r="K30" s="19">
        <v>1040.1932</v>
      </c>
      <c r="L30" s="19"/>
      <c r="M30" s="19"/>
      <c r="N30" s="19" t="e">
        <f>#REF!/10000</f>
        <v>#REF!</v>
      </c>
      <c r="O30" s="19">
        <f t="shared" si="0"/>
        <v>1069.0164</v>
      </c>
      <c r="P30" s="43">
        <v>8.7</v>
      </c>
      <c r="Q30" s="43">
        <v>26</v>
      </c>
      <c r="R30" s="43">
        <v>42</v>
      </c>
      <c r="S30" s="43">
        <v>69.3</v>
      </c>
      <c r="T30" s="52">
        <v>100</v>
      </c>
    </row>
  </sheetData>
  <mergeCells count="16">
    <mergeCell ref="A1:B1"/>
    <mergeCell ref="A2:T2"/>
    <mergeCell ref="A4:T4"/>
    <mergeCell ref="A5:A7"/>
    <mergeCell ref="D5:D7"/>
    <mergeCell ref="E5:E7"/>
    <mergeCell ref="F5:F7"/>
    <mergeCell ref="G5:G7"/>
    <mergeCell ref="H5:H7"/>
    <mergeCell ref="I5:I7"/>
    <mergeCell ref="P5:P7"/>
    <mergeCell ref="Q5:Q7"/>
    <mergeCell ref="R5:R7"/>
    <mergeCell ref="S5:S7"/>
    <mergeCell ref="T5:T7"/>
    <mergeCell ref="B5:C6"/>
  </mergeCells>
  <printOptions horizontalCentered="1"/>
  <pageMargins left="0.275" right="0.275" top="0.786805555555556" bottom="0.55" header="0.471527777777778" footer="0.471527777777778"/>
  <pageSetup paperSize="9" scale="90" firstPageNumber="0" fitToHeight="0" orientation="landscape" useFirstPageNumber="1" horizontalDpi="600" verticalDpi="180"/>
  <headerFooter alignWithMargins="0" scaleWithDoc="0" differentOddEven="1">
    <oddFooter>&amp;R&amp;14— &amp;P —</oddFooter>
    <evenFooter>&amp;L&amp;14— &amp;P —</evenFoot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Q31"/>
  <sheetViews>
    <sheetView workbookViewId="0">
      <pane xSplit="1" ySplit="7" topLeftCell="B8" activePane="bottomRight" state="frozen"/>
      <selection/>
      <selection pane="topRight"/>
      <selection pane="bottomLeft"/>
      <selection pane="bottomRight" activeCell="F1" sqref="A1:AA65536"/>
    </sheetView>
  </sheetViews>
  <sheetFormatPr defaultColWidth="9" defaultRowHeight="14.25"/>
  <cols>
    <col min="1" max="1" width="7.875" style="5" customWidth="1"/>
    <col min="2" max="6" width="11.625" style="5" customWidth="1"/>
    <col min="7" max="7" width="10.5" style="5" customWidth="1"/>
    <col min="8" max="8" width="8.5" style="5" customWidth="1"/>
    <col min="9" max="9" width="9.5" style="5" customWidth="1"/>
    <col min="10" max="10" width="10.5" style="5" customWidth="1"/>
    <col min="11" max="12" width="9.5" style="5" customWidth="1"/>
    <col min="13" max="14" width="13.875" style="5" customWidth="1"/>
    <col min="15" max="15" width="11.625" style="5" customWidth="1"/>
    <col min="16" max="16" width="7.5" style="6" customWidth="1"/>
    <col min="17" max="18" width="10" style="5" hidden="1" customWidth="1"/>
    <col min="19" max="19" width="11.875" style="5" hidden="1" customWidth="1"/>
    <col min="20" max="20" width="12.625" style="5" hidden="1" customWidth="1"/>
    <col min="21" max="21" width="12.25" style="5" hidden="1" customWidth="1"/>
    <col min="22" max="22" width="12.625" style="5" hidden="1" customWidth="1"/>
    <col min="23" max="26" width="9" style="5"/>
    <col min="27" max="27" width="9" style="7"/>
    <col min="28" max="225" width="9" style="5"/>
  </cols>
  <sheetData>
    <row r="1" ht="20.25" spans="1:4">
      <c r="A1" s="8" t="s">
        <v>41</v>
      </c>
      <c r="B1" s="8"/>
      <c r="C1" s="9"/>
      <c r="D1" s="9"/>
    </row>
    <row r="2" s="1" customFormat="1" ht="22.5" customHeight="1" spans="1:225">
      <c r="A2" s="10" t="s">
        <v>42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5"/>
      <c r="AC2" s="5"/>
      <c r="AD2" s="5"/>
      <c r="AE2" s="5"/>
      <c r="AF2" s="5"/>
      <c r="AG2" s="5"/>
      <c r="AH2" s="5"/>
      <c r="AI2" s="5"/>
      <c r="AJ2" s="5"/>
      <c r="AK2" s="5"/>
      <c r="AL2" s="5"/>
      <c r="AM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  <c r="BV2" s="5"/>
      <c r="BW2" s="5"/>
      <c r="BX2" s="5"/>
      <c r="BY2" s="5"/>
      <c r="BZ2" s="5"/>
      <c r="CA2" s="5"/>
      <c r="CB2" s="5"/>
      <c r="CC2" s="5"/>
      <c r="CD2" s="5"/>
      <c r="CE2" s="5"/>
      <c r="CF2" s="5"/>
      <c r="CG2" s="5"/>
      <c r="CH2" s="5"/>
      <c r="CI2" s="5"/>
      <c r="CJ2" s="5"/>
      <c r="CK2" s="5"/>
      <c r="CL2" s="5"/>
      <c r="CM2" s="5"/>
      <c r="CN2" s="5"/>
      <c r="CO2" s="5"/>
      <c r="CP2" s="5"/>
      <c r="CQ2" s="5"/>
      <c r="CR2" s="5"/>
      <c r="CS2" s="5"/>
      <c r="CT2" s="5"/>
      <c r="CU2" s="5"/>
      <c r="CV2" s="5"/>
      <c r="CW2" s="5"/>
      <c r="CX2" s="5"/>
      <c r="CY2" s="5"/>
      <c r="CZ2" s="5"/>
      <c r="DA2" s="5"/>
      <c r="DB2" s="5"/>
      <c r="DC2" s="5"/>
      <c r="DD2" s="5"/>
      <c r="DE2" s="5"/>
      <c r="DF2" s="5"/>
      <c r="DG2" s="5"/>
      <c r="DH2" s="5"/>
      <c r="DI2" s="5"/>
      <c r="DJ2" s="5"/>
      <c r="DK2" s="5"/>
      <c r="DL2" s="5"/>
      <c r="DM2" s="5"/>
      <c r="DN2" s="5"/>
      <c r="DO2" s="5"/>
      <c r="DP2" s="5"/>
      <c r="DQ2" s="5"/>
      <c r="DR2" s="5"/>
      <c r="DS2" s="5"/>
      <c r="DT2" s="5"/>
      <c r="DU2" s="5"/>
      <c r="DV2" s="5"/>
      <c r="DW2" s="5"/>
      <c r="DX2" s="5"/>
      <c r="DY2" s="5"/>
      <c r="DZ2" s="5"/>
      <c r="EA2" s="5"/>
      <c r="EB2" s="5"/>
      <c r="EC2" s="5"/>
      <c r="ED2" s="5"/>
      <c r="EE2" s="5"/>
      <c r="EF2" s="5"/>
      <c r="EG2" s="5"/>
      <c r="EH2" s="5"/>
      <c r="EI2" s="5"/>
      <c r="EJ2" s="5"/>
      <c r="EK2" s="5"/>
      <c r="EL2" s="5"/>
      <c r="EM2" s="5"/>
      <c r="EN2" s="5"/>
      <c r="EO2" s="5"/>
      <c r="EP2" s="5"/>
      <c r="EQ2" s="5"/>
      <c r="ER2" s="5"/>
      <c r="ES2" s="5"/>
      <c r="ET2" s="5"/>
      <c r="EU2" s="5"/>
      <c r="EV2" s="5"/>
      <c r="EW2" s="5"/>
      <c r="EX2" s="5"/>
      <c r="EY2" s="5"/>
      <c r="EZ2" s="5"/>
      <c r="FA2" s="5"/>
      <c r="FB2" s="5"/>
      <c r="FC2" s="5"/>
      <c r="FD2" s="5"/>
      <c r="FE2" s="5"/>
      <c r="FF2" s="5"/>
      <c r="FG2" s="5"/>
      <c r="FH2" s="5"/>
      <c r="FI2" s="5"/>
      <c r="FJ2" s="5"/>
      <c r="FK2" s="5"/>
      <c r="FL2" s="5"/>
      <c r="FM2" s="5"/>
      <c r="FN2" s="5"/>
      <c r="FO2" s="5"/>
      <c r="FP2" s="5"/>
      <c r="FQ2" s="5"/>
      <c r="FR2" s="5"/>
      <c r="FS2" s="5"/>
      <c r="FT2" s="5"/>
      <c r="FU2" s="5"/>
      <c r="FV2" s="5"/>
      <c r="FW2" s="5"/>
      <c r="FX2" s="5"/>
      <c r="FY2" s="5"/>
      <c r="FZ2" s="5"/>
      <c r="GA2" s="5"/>
      <c r="GB2" s="5"/>
      <c r="GC2" s="5"/>
      <c r="GD2" s="5"/>
      <c r="GE2" s="5"/>
      <c r="GF2" s="5"/>
      <c r="GG2" s="5"/>
      <c r="GH2" s="5"/>
      <c r="GI2" s="5"/>
      <c r="GJ2" s="5"/>
      <c r="GK2" s="5"/>
      <c r="GL2" s="5"/>
      <c r="GM2" s="5"/>
      <c r="GN2" s="5"/>
      <c r="GO2" s="5"/>
      <c r="GP2" s="5"/>
      <c r="GQ2" s="5"/>
      <c r="GR2" s="5"/>
      <c r="GS2" s="5"/>
      <c r="GT2" s="5"/>
      <c r="GU2" s="5"/>
      <c r="GV2" s="5"/>
      <c r="GW2" s="5"/>
      <c r="GX2" s="5"/>
      <c r="GY2" s="5"/>
      <c r="GZ2" s="5"/>
      <c r="HA2" s="5"/>
      <c r="HB2" s="5"/>
      <c r="HC2" s="5"/>
      <c r="HD2" s="5"/>
      <c r="HE2" s="5"/>
      <c r="HF2" s="5"/>
      <c r="HG2" s="5"/>
      <c r="HH2" s="5"/>
      <c r="HI2" s="5"/>
      <c r="HJ2" s="5"/>
      <c r="HK2" s="5"/>
      <c r="HL2" s="5"/>
      <c r="HM2" s="5"/>
      <c r="HN2" s="5"/>
      <c r="HO2" s="5"/>
      <c r="HP2" s="5"/>
      <c r="HQ2" s="5"/>
    </row>
    <row r="3" s="1" customFormat="1" ht="6" customHeight="1" spans="1:225">
      <c r="A3" s="11"/>
      <c r="B3" s="12"/>
      <c r="C3" s="12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25"/>
      <c r="P3" s="26"/>
      <c r="Q3" s="12"/>
      <c r="R3" s="12"/>
      <c r="S3" s="5"/>
      <c r="T3" s="5"/>
      <c r="U3" s="5"/>
      <c r="V3" s="5"/>
      <c r="W3" s="5"/>
      <c r="X3" s="5"/>
      <c r="Y3" s="5"/>
      <c r="Z3" s="5"/>
      <c r="AA3" s="7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5"/>
      <c r="BZ3" s="5"/>
      <c r="CA3" s="5"/>
      <c r="CB3" s="5"/>
      <c r="CC3" s="5"/>
      <c r="CD3" s="5"/>
      <c r="CE3" s="5"/>
      <c r="CF3" s="5"/>
      <c r="CG3" s="5"/>
      <c r="CH3" s="5"/>
      <c r="CI3" s="5"/>
      <c r="CJ3" s="5"/>
      <c r="CK3" s="5"/>
      <c r="CL3" s="5"/>
      <c r="CM3" s="5"/>
      <c r="CN3" s="5"/>
      <c r="CO3" s="5"/>
      <c r="CP3" s="5"/>
      <c r="CQ3" s="5"/>
      <c r="CR3" s="5"/>
      <c r="CS3" s="5"/>
      <c r="CT3" s="5"/>
      <c r="CU3" s="5"/>
      <c r="CV3" s="5"/>
      <c r="CW3" s="5"/>
      <c r="CX3" s="5"/>
      <c r="CY3" s="5"/>
      <c r="CZ3" s="5"/>
      <c r="DA3" s="5"/>
      <c r="DB3" s="5"/>
      <c r="DC3" s="5"/>
      <c r="DD3" s="5"/>
      <c r="DE3" s="5"/>
      <c r="DF3" s="5"/>
      <c r="DG3" s="5"/>
      <c r="DH3" s="5"/>
      <c r="DI3" s="5"/>
      <c r="DJ3" s="5"/>
      <c r="DK3" s="5"/>
      <c r="DL3" s="5"/>
      <c r="DM3" s="5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  <c r="EN3" s="5"/>
      <c r="EO3" s="5"/>
      <c r="EP3" s="5"/>
      <c r="EQ3" s="5"/>
      <c r="ER3" s="5"/>
      <c r="ES3" s="5"/>
      <c r="ET3" s="5"/>
      <c r="EU3" s="5"/>
      <c r="EV3" s="5"/>
      <c r="EW3" s="5"/>
      <c r="EX3" s="5"/>
      <c r="EY3" s="5"/>
      <c r="EZ3" s="5"/>
      <c r="FA3" s="5"/>
      <c r="FB3" s="5"/>
      <c r="FC3" s="5"/>
      <c r="FD3" s="5"/>
      <c r="FE3" s="5"/>
      <c r="FF3" s="5"/>
      <c r="FG3" s="5"/>
      <c r="FH3" s="5"/>
      <c r="FI3" s="5"/>
      <c r="FJ3" s="5"/>
      <c r="FK3" s="5"/>
      <c r="FL3" s="5"/>
      <c r="FM3" s="5"/>
      <c r="FN3" s="5"/>
      <c r="FO3" s="5"/>
      <c r="FP3" s="5"/>
      <c r="FQ3" s="5"/>
      <c r="FR3" s="5"/>
      <c r="FS3" s="5"/>
      <c r="FT3" s="5"/>
      <c r="FU3" s="5"/>
      <c r="FV3" s="5"/>
      <c r="FW3" s="5"/>
      <c r="FX3" s="5"/>
      <c r="FY3" s="5"/>
      <c r="FZ3" s="5"/>
      <c r="GA3" s="5"/>
      <c r="GB3" s="5"/>
      <c r="GC3" s="5"/>
      <c r="GD3" s="5"/>
      <c r="GE3" s="5"/>
      <c r="GF3" s="5"/>
      <c r="GG3" s="5"/>
      <c r="GH3" s="5"/>
      <c r="GI3" s="5"/>
      <c r="GJ3" s="5"/>
      <c r="GK3" s="5"/>
      <c r="GL3" s="5"/>
      <c r="GM3" s="5"/>
      <c r="GN3" s="5"/>
      <c r="GO3" s="5"/>
      <c r="GP3" s="5"/>
      <c r="GQ3" s="5"/>
      <c r="GR3" s="5"/>
      <c r="GS3" s="5"/>
      <c r="GT3" s="5"/>
      <c r="GU3" s="5"/>
      <c r="GV3" s="5"/>
      <c r="GW3" s="5"/>
      <c r="GX3" s="5"/>
      <c r="GY3" s="5"/>
      <c r="GZ3" s="5"/>
      <c r="HA3" s="5"/>
      <c r="HB3" s="5"/>
      <c r="HC3" s="5"/>
      <c r="HD3" s="5"/>
      <c r="HE3" s="5"/>
      <c r="HF3" s="5"/>
      <c r="HG3" s="5"/>
      <c r="HH3" s="5"/>
      <c r="HI3" s="5"/>
      <c r="HJ3" s="5"/>
      <c r="HK3" s="5"/>
      <c r="HL3" s="5"/>
      <c r="HM3" s="5"/>
      <c r="HN3" s="5"/>
      <c r="HO3" s="5"/>
      <c r="HP3" s="5"/>
      <c r="HQ3" s="5"/>
    </row>
    <row r="4" s="1" customFormat="1" ht="15" customHeight="1" spans="1:225">
      <c r="A4" s="13"/>
      <c r="B4" s="14"/>
      <c r="C4" s="15"/>
      <c r="D4" s="15"/>
      <c r="E4" s="12"/>
      <c r="F4" s="12"/>
      <c r="G4" s="12"/>
      <c r="H4" s="12"/>
      <c r="I4" s="12"/>
      <c r="J4" s="12"/>
      <c r="K4" s="12"/>
      <c r="L4" s="27" t="s">
        <v>43</v>
      </c>
      <c r="M4" s="28" t="s">
        <v>2</v>
      </c>
      <c r="N4" s="28"/>
      <c r="O4" s="28"/>
      <c r="P4" s="29"/>
      <c r="Q4" s="35"/>
      <c r="R4" s="35"/>
      <c r="S4" s="5"/>
      <c r="T4" s="5"/>
      <c r="U4" s="5"/>
      <c r="V4" s="5"/>
      <c r="W4" s="5"/>
      <c r="X4" s="5"/>
      <c r="Y4" s="5"/>
      <c r="Z4" s="5"/>
      <c r="AA4" s="7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  <c r="CR4" s="5"/>
      <c r="CS4" s="5"/>
      <c r="CT4" s="5"/>
      <c r="CU4" s="5"/>
      <c r="CV4" s="5"/>
      <c r="CW4" s="5"/>
      <c r="CX4" s="5"/>
      <c r="CY4" s="5"/>
      <c r="CZ4" s="5"/>
      <c r="DA4" s="5"/>
      <c r="DB4" s="5"/>
      <c r="DC4" s="5"/>
      <c r="DD4" s="5"/>
      <c r="DE4" s="5"/>
      <c r="DF4" s="5"/>
      <c r="DG4" s="5"/>
      <c r="DH4" s="5"/>
      <c r="DI4" s="5"/>
      <c r="DJ4" s="5"/>
      <c r="DK4" s="5"/>
      <c r="DL4" s="5"/>
      <c r="DM4" s="5"/>
      <c r="DN4" s="5"/>
      <c r="DO4" s="5"/>
      <c r="DP4" s="5"/>
      <c r="DQ4" s="5"/>
      <c r="DR4" s="5"/>
      <c r="DS4" s="5"/>
      <c r="DT4" s="5"/>
      <c r="DU4" s="5"/>
      <c r="DV4" s="5"/>
      <c r="DW4" s="5"/>
      <c r="DX4" s="5"/>
      <c r="DY4" s="5"/>
      <c r="DZ4" s="5"/>
      <c r="EA4" s="5"/>
      <c r="EB4" s="5"/>
      <c r="EC4" s="5"/>
      <c r="ED4" s="5"/>
      <c r="EE4" s="5"/>
      <c r="EF4" s="5"/>
      <c r="EG4" s="5"/>
      <c r="EH4" s="5"/>
      <c r="EI4" s="5"/>
      <c r="EJ4" s="5"/>
      <c r="EK4" s="5"/>
      <c r="EL4" s="5"/>
      <c r="EM4" s="5"/>
      <c r="EN4" s="5"/>
      <c r="EO4" s="5"/>
      <c r="EP4" s="5"/>
      <c r="EQ4" s="5"/>
      <c r="ER4" s="5"/>
      <c r="ES4" s="5"/>
      <c r="ET4" s="5"/>
      <c r="EU4" s="5"/>
      <c r="EV4" s="5"/>
      <c r="EW4" s="5"/>
      <c r="EX4" s="5"/>
      <c r="EY4" s="5"/>
      <c r="EZ4" s="5"/>
      <c r="FA4" s="5"/>
      <c r="FB4" s="5"/>
      <c r="FC4" s="5"/>
      <c r="FD4" s="5"/>
      <c r="FE4" s="5"/>
      <c r="FF4" s="5"/>
      <c r="FG4" s="5"/>
      <c r="FH4" s="5"/>
      <c r="FI4" s="5"/>
      <c r="FJ4" s="5"/>
      <c r="FK4" s="5"/>
      <c r="FL4" s="5"/>
      <c r="FM4" s="5"/>
      <c r="FN4" s="5"/>
      <c r="FO4" s="5"/>
      <c r="FP4" s="5"/>
      <c r="FQ4" s="5"/>
      <c r="FR4" s="5"/>
      <c r="FS4" s="5"/>
      <c r="FT4" s="5"/>
      <c r="FU4" s="5"/>
      <c r="FV4" s="5"/>
      <c r="FW4" s="5"/>
      <c r="FX4" s="5"/>
      <c r="FY4" s="5"/>
      <c r="FZ4" s="5"/>
      <c r="GA4" s="5"/>
      <c r="GB4" s="5"/>
      <c r="GC4" s="5"/>
      <c r="GD4" s="5"/>
      <c r="GE4" s="5"/>
      <c r="GF4" s="5"/>
      <c r="GG4" s="5"/>
      <c r="GH4" s="5"/>
      <c r="GI4" s="5"/>
      <c r="GJ4" s="5"/>
      <c r="GK4" s="5"/>
      <c r="GL4" s="5"/>
      <c r="GM4" s="5"/>
      <c r="GN4" s="5"/>
      <c r="GO4" s="5"/>
      <c r="GP4" s="5"/>
      <c r="GQ4" s="5"/>
      <c r="GR4" s="5"/>
      <c r="GS4" s="5"/>
      <c r="GT4" s="5"/>
      <c r="GU4" s="5"/>
      <c r="GV4" s="5"/>
      <c r="GW4" s="5"/>
      <c r="GX4" s="5"/>
      <c r="GY4" s="5"/>
      <c r="GZ4" s="5"/>
      <c r="HA4" s="5"/>
      <c r="HB4" s="5"/>
      <c r="HC4" s="5"/>
      <c r="HD4" s="5"/>
      <c r="HE4" s="5"/>
      <c r="HF4" s="5"/>
      <c r="HG4" s="5"/>
      <c r="HH4" s="5"/>
      <c r="HI4" s="5"/>
      <c r="HJ4" s="5"/>
      <c r="HK4" s="5"/>
      <c r="HL4" s="5"/>
      <c r="HM4" s="5"/>
      <c r="HN4" s="5"/>
      <c r="HO4" s="5"/>
      <c r="HP4" s="5"/>
      <c r="HQ4" s="5"/>
    </row>
    <row r="5" s="1" customFormat="1" ht="9.95" customHeight="1" spans="1:225">
      <c r="A5" s="16" t="s">
        <v>3</v>
      </c>
      <c r="B5" s="16" t="s">
        <v>4</v>
      </c>
      <c r="C5" s="16"/>
      <c r="D5" s="16"/>
      <c r="E5" s="17" t="s">
        <v>44</v>
      </c>
      <c r="F5" s="17"/>
      <c r="G5" s="17"/>
      <c r="H5" s="17"/>
      <c r="I5" s="30" t="s">
        <v>6</v>
      </c>
      <c r="J5" s="16" t="s">
        <v>7</v>
      </c>
      <c r="K5" s="16" t="s">
        <v>8</v>
      </c>
      <c r="L5" s="16" t="s">
        <v>45</v>
      </c>
      <c r="M5" s="16" t="s">
        <v>9</v>
      </c>
      <c r="N5" s="16"/>
      <c r="O5" s="16" t="s">
        <v>46</v>
      </c>
      <c r="P5" s="31" t="s">
        <v>47</v>
      </c>
      <c r="Q5" s="16"/>
      <c r="R5" s="16"/>
      <c r="S5" s="36"/>
      <c r="T5" s="36"/>
      <c r="U5" s="36"/>
      <c r="V5" s="36"/>
      <c r="W5" s="37" t="s">
        <v>11</v>
      </c>
      <c r="X5" s="37" t="s">
        <v>12</v>
      </c>
      <c r="Y5" s="37" t="s">
        <v>13</v>
      </c>
      <c r="Z5" s="37" t="s">
        <v>14</v>
      </c>
      <c r="AA5" s="44" t="s">
        <v>15</v>
      </c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  <c r="CR5" s="5"/>
      <c r="CS5" s="5"/>
      <c r="CT5" s="5"/>
      <c r="CU5" s="5"/>
      <c r="CV5" s="5"/>
      <c r="CW5" s="5"/>
      <c r="CX5" s="5"/>
      <c r="CY5" s="5"/>
      <c r="CZ5" s="5"/>
      <c r="DA5" s="5"/>
      <c r="DB5" s="5"/>
      <c r="DC5" s="5"/>
      <c r="DD5" s="5"/>
      <c r="DE5" s="5"/>
      <c r="DF5" s="5"/>
      <c r="DG5" s="5"/>
      <c r="DH5" s="5"/>
      <c r="DI5" s="5"/>
      <c r="DJ5" s="5"/>
      <c r="DK5" s="5"/>
      <c r="DL5" s="5"/>
      <c r="DM5" s="5"/>
      <c r="DN5" s="5"/>
      <c r="DO5" s="5"/>
      <c r="DP5" s="5"/>
      <c r="DQ5" s="5"/>
      <c r="DR5" s="5"/>
      <c r="DS5" s="5"/>
      <c r="DT5" s="5"/>
      <c r="DU5" s="5"/>
      <c r="DV5" s="5"/>
      <c r="DW5" s="5"/>
      <c r="DX5" s="5"/>
      <c r="DY5" s="5"/>
      <c r="DZ5" s="5"/>
      <c r="EA5" s="5"/>
      <c r="EB5" s="5"/>
      <c r="EC5" s="5"/>
      <c r="ED5" s="5"/>
      <c r="EE5" s="5"/>
      <c r="EF5" s="5"/>
      <c r="EG5" s="5"/>
      <c r="EH5" s="5"/>
      <c r="EI5" s="5"/>
      <c r="EJ5" s="5"/>
      <c r="EK5" s="5"/>
      <c r="EL5" s="5"/>
      <c r="EM5" s="5"/>
      <c r="EN5" s="5"/>
      <c r="EO5" s="5"/>
      <c r="EP5" s="5"/>
      <c r="EQ5" s="5"/>
      <c r="ER5" s="5"/>
      <c r="ES5" s="5"/>
      <c r="ET5" s="5"/>
      <c r="EU5" s="5"/>
      <c r="EV5" s="5"/>
      <c r="EW5" s="5"/>
      <c r="EX5" s="5"/>
      <c r="EY5" s="5"/>
      <c r="EZ5" s="5"/>
      <c r="FA5" s="5"/>
      <c r="FB5" s="5"/>
      <c r="FC5" s="5"/>
      <c r="FD5" s="5"/>
      <c r="FE5" s="5"/>
      <c r="FF5" s="5"/>
      <c r="FG5" s="5"/>
      <c r="FH5" s="5"/>
      <c r="FI5" s="5"/>
      <c r="FJ5" s="5"/>
      <c r="FK5" s="5"/>
      <c r="FL5" s="5"/>
      <c r="FM5" s="5"/>
      <c r="FN5" s="5"/>
      <c r="FO5" s="5"/>
      <c r="FP5" s="5"/>
      <c r="FQ5" s="5"/>
      <c r="FR5" s="5"/>
      <c r="FS5" s="5"/>
      <c r="FT5" s="5"/>
      <c r="FU5" s="5"/>
      <c r="FV5" s="5"/>
      <c r="FW5" s="5"/>
      <c r="FX5" s="5"/>
      <c r="FY5" s="5"/>
      <c r="FZ5" s="5"/>
      <c r="GA5" s="5"/>
      <c r="GB5" s="5"/>
      <c r="GC5" s="5"/>
      <c r="GD5" s="5"/>
      <c r="GE5" s="5"/>
      <c r="GF5" s="5"/>
      <c r="GG5" s="5"/>
      <c r="GH5" s="5"/>
      <c r="GI5" s="5"/>
      <c r="GJ5" s="5"/>
      <c r="GK5" s="5"/>
      <c r="GL5" s="5"/>
      <c r="GM5" s="5"/>
      <c r="GN5" s="5"/>
      <c r="GO5" s="5"/>
      <c r="GP5" s="5"/>
      <c r="GQ5" s="5"/>
      <c r="GR5" s="5"/>
      <c r="GS5" s="5"/>
      <c r="GT5" s="5"/>
      <c r="GU5" s="5"/>
      <c r="GV5" s="5"/>
      <c r="GW5" s="5"/>
      <c r="GX5" s="5"/>
      <c r="GY5" s="5"/>
      <c r="GZ5" s="5"/>
      <c r="HA5" s="5"/>
      <c r="HB5" s="5"/>
      <c r="HC5" s="5"/>
      <c r="HD5" s="5"/>
      <c r="HE5" s="5"/>
      <c r="HF5" s="5"/>
      <c r="HG5" s="5"/>
      <c r="HH5" s="5"/>
      <c r="HI5" s="5"/>
      <c r="HJ5" s="5"/>
      <c r="HK5" s="5"/>
      <c r="HL5" s="5"/>
      <c r="HM5" s="5"/>
      <c r="HN5" s="5"/>
      <c r="HO5" s="5"/>
      <c r="HP5" s="5"/>
      <c r="HQ5" s="5"/>
    </row>
    <row r="6" s="1" customFormat="1" ht="11.1" customHeight="1" spans="1:225">
      <c r="A6" s="16"/>
      <c r="B6" s="16"/>
      <c r="C6" s="16"/>
      <c r="D6" s="16"/>
      <c r="E6" s="17"/>
      <c r="F6" s="17"/>
      <c r="G6" s="17"/>
      <c r="H6" s="17"/>
      <c r="I6" s="30"/>
      <c r="J6" s="16"/>
      <c r="K6" s="16"/>
      <c r="L6" s="16"/>
      <c r="M6" s="16"/>
      <c r="N6" s="16"/>
      <c r="O6" s="16"/>
      <c r="P6" s="31"/>
      <c r="Q6" s="16"/>
      <c r="R6" s="16"/>
      <c r="S6" s="36"/>
      <c r="T6" s="36"/>
      <c r="U6" s="36"/>
      <c r="V6" s="36"/>
      <c r="W6" s="37"/>
      <c r="X6" s="37"/>
      <c r="Y6" s="37"/>
      <c r="Z6" s="37"/>
      <c r="AA6" s="44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  <c r="BV6" s="5"/>
      <c r="BW6" s="5"/>
      <c r="BX6" s="5"/>
      <c r="BY6" s="5"/>
      <c r="BZ6" s="5"/>
      <c r="CA6" s="5"/>
      <c r="CB6" s="5"/>
      <c r="CC6" s="5"/>
      <c r="CD6" s="5"/>
      <c r="CE6" s="5"/>
      <c r="CF6" s="5"/>
      <c r="CG6" s="5"/>
      <c r="CH6" s="5"/>
      <c r="CI6" s="5"/>
      <c r="CJ6" s="5"/>
      <c r="CK6" s="5"/>
      <c r="CL6" s="5"/>
      <c r="CM6" s="5"/>
      <c r="CN6" s="5"/>
      <c r="CO6" s="5"/>
      <c r="CP6" s="5"/>
      <c r="CQ6" s="5"/>
      <c r="CR6" s="5"/>
      <c r="CS6" s="5"/>
      <c r="CT6" s="5"/>
      <c r="CU6" s="5"/>
      <c r="CV6" s="5"/>
      <c r="CW6" s="5"/>
      <c r="CX6" s="5"/>
      <c r="CY6" s="5"/>
      <c r="CZ6" s="5"/>
      <c r="DA6" s="5"/>
      <c r="DB6" s="5"/>
      <c r="DC6" s="5"/>
      <c r="DD6" s="5"/>
      <c r="DE6" s="5"/>
      <c r="DF6" s="5"/>
      <c r="DG6" s="5"/>
      <c r="DH6" s="5"/>
      <c r="DI6" s="5"/>
      <c r="DJ6" s="5"/>
      <c r="DK6" s="5"/>
      <c r="DL6" s="5"/>
      <c r="DM6" s="5"/>
      <c r="DN6" s="5"/>
      <c r="DO6" s="5"/>
      <c r="DP6" s="5"/>
      <c r="DQ6" s="5"/>
      <c r="DR6" s="5"/>
      <c r="DS6" s="5"/>
      <c r="DT6" s="5"/>
      <c r="DU6" s="5"/>
      <c r="DV6" s="5"/>
      <c r="DW6" s="5"/>
      <c r="DX6" s="5"/>
      <c r="DY6" s="5"/>
      <c r="DZ6" s="5"/>
      <c r="EA6" s="5"/>
      <c r="EB6" s="5"/>
      <c r="EC6" s="5"/>
      <c r="ED6" s="5"/>
      <c r="EE6" s="5"/>
      <c r="EF6" s="5"/>
      <c r="EG6" s="5"/>
      <c r="EH6" s="5"/>
      <c r="EI6" s="5"/>
      <c r="EJ6" s="5"/>
      <c r="EK6" s="5"/>
      <c r="EL6" s="5"/>
      <c r="EM6" s="5"/>
      <c r="EN6" s="5"/>
      <c r="EO6" s="5"/>
      <c r="EP6" s="5"/>
      <c r="EQ6" s="5"/>
      <c r="ER6" s="5"/>
      <c r="ES6" s="5"/>
      <c r="ET6" s="5"/>
      <c r="EU6" s="5"/>
      <c r="EV6" s="5"/>
      <c r="EW6" s="5"/>
      <c r="EX6" s="5"/>
      <c r="EY6" s="5"/>
      <c r="EZ6" s="5"/>
      <c r="FA6" s="5"/>
      <c r="FB6" s="5"/>
      <c r="FC6" s="5"/>
      <c r="FD6" s="5"/>
      <c r="FE6" s="5"/>
      <c r="FF6" s="5"/>
      <c r="FG6" s="5"/>
      <c r="FH6" s="5"/>
      <c r="FI6" s="5"/>
      <c r="FJ6" s="5"/>
      <c r="FK6" s="5"/>
      <c r="FL6" s="5"/>
      <c r="FM6" s="5"/>
      <c r="FN6" s="5"/>
      <c r="FO6" s="5"/>
      <c r="FP6" s="5"/>
      <c r="FQ6" s="5"/>
      <c r="FR6" s="5"/>
      <c r="FS6" s="5"/>
      <c r="FT6" s="5"/>
      <c r="FU6" s="5"/>
      <c r="FV6" s="5"/>
      <c r="FW6" s="5"/>
      <c r="FX6" s="5"/>
      <c r="FY6" s="5"/>
      <c r="FZ6" s="5"/>
      <c r="GA6" s="5"/>
      <c r="GB6" s="5"/>
      <c r="GC6" s="5"/>
      <c r="GD6" s="5"/>
      <c r="GE6" s="5"/>
      <c r="GF6" s="5"/>
      <c r="GG6" s="5"/>
      <c r="GH6" s="5"/>
      <c r="GI6" s="5"/>
      <c r="GJ6" s="5"/>
      <c r="GK6" s="5"/>
      <c r="GL6" s="5"/>
      <c r="GM6" s="5"/>
      <c r="GN6" s="5"/>
      <c r="GO6" s="5"/>
      <c r="GP6" s="5"/>
      <c r="GQ6" s="5"/>
      <c r="GR6" s="5"/>
      <c r="GS6" s="5"/>
      <c r="GT6" s="5"/>
      <c r="GU6" s="5"/>
      <c r="GV6" s="5"/>
      <c r="GW6" s="5"/>
      <c r="GX6" s="5"/>
      <c r="GY6" s="5"/>
      <c r="GZ6" s="5"/>
      <c r="HA6" s="5"/>
      <c r="HB6" s="5"/>
      <c r="HC6" s="5"/>
      <c r="HD6" s="5"/>
      <c r="HE6" s="5"/>
      <c r="HF6" s="5"/>
      <c r="HG6" s="5"/>
      <c r="HH6" s="5"/>
      <c r="HI6" s="5"/>
      <c r="HJ6" s="5"/>
      <c r="HK6" s="5"/>
      <c r="HL6" s="5"/>
      <c r="HM6" s="5"/>
      <c r="HN6" s="5"/>
      <c r="HO6" s="5"/>
      <c r="HP6" s="5"/>
      <c r="HQ6" s="5"/>
    </row>
    <row r="7" s="1" customFormat="1" ht="27.95" customHeight="1" spans="1:225">
      <c r="A7" s="16"/>
      <c r="B7" s="16" t="s">
        <v>16</v>
      </c>
      <c r="C7" s="16" t="s">
        <v>17</v>
      </c>
      <c r="D7" s="16" t="s">
        <v>48</v>
      </c>
      <c r="E7" s="16" t="s">
        <v>49</v>
      </c>
      <c r="F7" s="16" t="s">
        <v>50</v>
      </c>
      <c r="G7" s="16" t="s">
        <v>51</v>
      </c>
      <c r="H7" s="16" t="s">
        <v>52</v>
      </c>
      <c r="I7" s="30"/>
      <c r="J7" s="16"/>
      <c r="K7" s="16"/>
      <c r="L7" s="16"/>
      <c r="M7" s="16" t="s">
        <v>53</v>
      </c>
      <c r="N7" s="16" t="s">
        <v>54</v>
      </c>
      <c r="O7" s="16"/>
      <c r="P7" s="31"/>
      <c r="Q7" s="16"/>
      <c r="R7" s="16"/>
      <c r="S7" s="36"/>
      <c r="T7" s="36"/>
      <c r="U7" s="36"/>
      <c r="V7" s="36"/>
      <c r="W7" s="37"/>
      <c r="X7" s="37"/>
      <c r="Y7" s="37"/>
      <c r="Z7" s="37"/>
      <c r="AA7" s="44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  <c r="CQ7" s="5"/>
      <c r="CR7" s="5"/>
      <c r="CS7" s="5"/>
      <c r="CT7" s="5"/>
      <c r="CU7" s="5"/>
      <c r="CV7" s="5"/>
      <c r="CW7" s="5"/>
      <c r="CX7" s="5"/>
      <c r="CY7" s="5"/>
      <c r="CZ7" s="5"/>
      <c r="DA7" s="5"/>
      <c r="DB7" s="5"/>
      <c r="DC7" s="5"/>
      <c r="DD7" s="5"/>
      <c r="DE7" s="5"/>
      <c r="DF7" s="5"/>
      <c r="DG7" s="5"/>
      <c r="DH7" s="5"/>
      <c r="DI7" s="5"/>
      <c r="DJ7" s="5"/>
      <c r="DK7" s="5"/>
      <c r="DL7" s="5"/>
      <c r="DM7" s="5"/>
      <c r="DN7" s="5"/>
      <c r="DO7" s="5"/>
      <c r="DP7" s="5"/>
      <c r="DQ7" s="5"/>
      <c r="DR7" s="5"/>
      <c r="DS7" s="5"/>
      <c r="DT7" s="5"/>
      <c r="DU7" s="5"/>
      <c r="DV7" s="5"/>
      <c r="DW7" s="5"/>
      <c r="DX7" s="5"/>
      <c r="DY7" s="5"/>
      <c r="DZ7" s="5"/>
      <c r="EA7" s="5"/>
      <c r="EB7" s="5"/>
      <c r="EC7" s="5"/>
      <c r="ED7" s="5"/>
      <c r="EE7" s="5"/>
      <c r="EF7" s="5"/>
      <c r="EG7" s="5"/>
      <c r="EH7" s="5"/>
      <c r="EI7" s="5"/>
      <c r="EJ7" s="5"/>
      <c r="EK7" s="5"/>
      <c r="EL7" s="5"/>
      <c r="EM7" s="5"/>
      <c r="EN7" s="5"/>
      <c r="EO7" s="5"/>
      <c r="EP7" s="5"/>
      <c r="EQ7" s="5"/>
      <c r="ER7" s="5"/>
      <c r="ES7" s="5"/>
      <c r="ET7" s="5"/>
      <c r="EU7" s="5"/>
      <c r="EV7" s="5"/>
      <c r="EW7" s="5"/>
      <c r="EX7" s="5"/>
      <c r="EY7" s="5"/>
      <c r="EZ7" s="5"/>
      <c r="FA7" s="5"/>
      <c r="FB7" s="5"/>
      <c r="FC7" s="5"/>
      <c r="FD7" s="5"/>
      <c r="FE7" s="5"/>
      <c r="FF7" s="5"/>
      <c r="FG7" s="5"/>
      <c r="FH7" s="5"/>
      <c r="FI7" s="5"/>
      <c r="FJ7" s="5"/>
      <c r="FK7" s="5"/>
      <c r="FL7" s="5"/>
      <c r="FM7" s="5"/>
      <c r="FN7" s="5"/>
      <c r="FO7" s="5"/>
      <c r="FP7" s="5"/>
      <c r="FQ7" s="5"/>
      <c r="FR7" s="5"/>
      <c r="FS7" s="5"/>
      <c r="FT7" s="5"/>
      <c r="FU7" s="5"/>
      <c r="FV7" s="5"/>
      <c r="FW7" s="5"/>
      <c r="FX7" s="5"/>
      <c r="FY7" s="5"/>
      <c r="FZ7" s="5"/>
      <c r="GA7" s="5"/>
      <c r="GB7" s="5"/>
      <c r="GC7" s="5"/>
      <c r="GD7" s="5"/>
      <c r="GE7" s="5"/>
      <c r="GF7" s="5"/>
      <c r="GG7" s="5"/>
      <c r="GH7" s="5"/>
      <c r="GI7" s="5"/>
      <c r="GJ7" s="5"/>
      <c r="GK7" s="5"/>
      <c r="GL7" s="5"/>
      <c r="GM7" s="5"/>
      <c r="GN7" s="5"/>
      <c r="GO7" s="5"/>
      <c r="GP7" s="5"/>
      <c r="GQ7" s="5"/>
      <c r="GR7" s="5"/>
      <c r="GS7" s="5"/>
      <c r="GT7" s="5"/>
      <c r="GU7" s="5"/>
      <c r="GV7" s="5"/>
      <c r="GW7" s="5"/>
      <c r="GX7" s="5"/>
      <c r="GY7" s="5"/>
      <c r="GZ7" s="5"/>
      <c r="HA7" s="5"/>
      <c r="HB7" s="5"/>
      <c r="HC7" s="5"/>
      <c r="HD7" s="5"/>
      <c r="HE7" s="5"/>
      <c r="HF7" s="5"/>
      <c r="HG7" s="5"/>
      <c r="HH7" s="5"/>
      <c r="HI7" s="5"/>
      <c r="HJ7" s="5"/>
      <c r="HK7" s="5"/>
      <c r="HL7" s="5"/>
      <c r="HM7" s="5"/>
      <c r="HN7" s="5"/>
      <c r="HO7" s="5"/>
      <c r="HP7" s="5"/>
      <c r="HQ7" s="5"/>
    </row>
    <row r="8" s="2" customFormat="1" ht="21.95" customHeight="1" spans="1:225">
      <c r="A8" s="18" t="s">
        <v>18</v>
      </c>
      <c r="B8" s="19">
        <f>SUM(B9:B30)</f>
        <v>10781918.44</v>
      </c>
      <c r="C8" s="19">
        <f>SUM(C9:C30)</f>
        <v>4805526.63333333</v>
      </c>
      <c r="D8" s="19">
        <f>B8-C8</f>
        <v>5976391.80666667</v>
      </c>
      <c r="E8" s="19">
        <f t="shared" ref="E8:L8" si="0">SUM(E9:E30)</f>
        <v>9825537.74</v>
      </c>
      <c r="F8" s="19">
        <f t="shared" si="0"/>
        <v>9478566.06</v>
      </c>
      <c r="G8" s="19">
        <f t="shared" si="0"/>
        <v>328909.98</v>
      </c>
      <c r="H8" s="19">
        <f t="shared" si="0"/>
        <v>18061.7</v>
      </c>
      <c r="I8" s="19">
        <f t="shared" si="0"/>
        <v>22994.94</v>
      </c>
      <c r="J8" s="19">
        <f t="shared" si="0"/>
        <v>635704.53</v>
      </c>
      <c r="K8" s="19">
        <f t="shared" si="0"/>
        <v>145130.2</v>
      </c>
      <c r="L8" s="19">
        <f t="shared" si="0"/>
        <v>147786.77</v>
      </c>
      <c r="M8" s="32">
        <f>SUM(M9:M30)-35000000</f>
        <v>575813379</v>
      </c>
      <c r="N8" s="32">
        <f>SUM(N9:N30)-35000000</f>
        <v>570200385</v>
      </c>
      <c r="O8" s="32">
        <f>SUM(O9:O30)+1000000</f>
        <v>10824574.28</v>
      </c>
      <c r="P8" s="33">
        <v>58.98</v>
      </c>
      <c r="Q8" s="33"/>
      <c r="R8" s="33"/>
      <c r="S8" s="36">
        <f>N8-9400000</f>
        <v>560800385</v>
      </c>
      <c r="T8" s="36">
        <v>516472288.6</v>
      </c>
      <c r="U8" s="36">
        <f>S8-T8</f>
        <v>44328096.4</v>
      </c>
      <c r="V8" s="36"/>
      <c r="W8" s="36"/>
      <c r="X8" s="36"/>
      <c r="Y8" s="36"/>
      <c r="Z8" s="36"/>
      <c r="AA8" s="4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  <c r="CQ8" s="5"/>
      <c r="CR8" s="5"/>
      <c r="CS8" s="5"/>
      <c r="CT8" s="5"/>
      <c r="CU8" s="5"/>
      <c r="CV8" s="5"/>
      <c r="CW8" s="5"/>
      <c r="CX8" s="5"/>
      <c r="CY8" s="5"/>
      <c r="CZ8" s="5"/>
      <c r="DA8" s="5"/>
      <c r="DB8" s="5"/>
      <c r="DC8" s="5"/>
      <c r="DD8" s="5"/>
      <c r="DE8" s="5"/>
      <c r="DF8" s="5"/>
      <c r="DG8" s="5"/>
      <c r="DH8" s="5"/>
      <c r="DI8" s="5"/>
      <c r="DJ8" s="5"/>
      <c r="DK8" s="5"/>
      <c r="DL8" s="5"/>
      <c r="DM8" s="5"/>
      <c r="DN8" s="5"/>
      <c r="DO8" s="5"/>
      <c r="DP8" s="5"/>
      <c r="DQ8" s="5"/>
      <c r="DR8" s="5"/>
      <c r="DS8" s="5"/>
      <c r="DT8" s="5"/>
      <c r="DU8" s="5"/>
      <c r="DV8" s="5"/>
      <c r="DW8" s="5"/>
      <c r="DX8" s="5"/>
      <c r="DY8" s="5"/>
      <c r="DZ8" s="5"/>
      <c r="EA8" s="5"/>
      <c r="EB8" s="5"/>
      <c r="EC8" s="5"/>
      <c r="ED8" s="5"/>
      <c r="EE8" s="5"/>
      <c r="EF8" s="5"/>
      <c r="EG8" s="5"/>
      <c r="EH8" s="5"/>
      <c r="EI8" s="5"/>
      <c r="EJ8" s="5"/>
      <c r="EK8" s="5"/>
      <c r="EL8" s="5"/>
      <c r="EM8" s="5"/>
      <c r="EN8" s="5"/>
      <c r="EO8" s="5"/>
      <c r="EP8" s="5"/>
      <c r="EQ8" s="5"/>
      <c r="ER8" s="5"/>
      <c r="ES8" s="5"/>
      <c r="ET8" s="5"/>
      <c r="EU8" s="5"/>
      <c r="EV8" s="5"/>
      <c r="EW8" s="5"/>
      <c r="EX8" s="5"/>
      <c r="EY8" s="5"/>
      <c r="EZ8" s="5"/>
      <c r="FA8" s="5"/>
      <c r="FB8" s="5"/>
      <c r="FC8" s="5"/>
      <c r="FD8" s="5"/>
      <c r="FE8" s="5"/>
      <c r="FF8" s="5"/>
      <c r="FG8" s="5"/>
      <c r="FH8" s="5"/>
      <c r="FI8" s="5"/>
      <c r="FJ8" s="5"/>
      <c r="FK8" s="5"/>
      <c r="FL8" s="5"/>
      <c r="FM8" s="5"/>
      <c r="FN8" s="5"/>
      <c r="FO8" s="5"/>
      <c r="FP8" s="5"/>
      <c r="FQ8" s="5"/>
      <c r="FR8" s="5"/>
      <c r="FS8" s="5"/>
      <c r="FT8" s="5"/>
      <c r="FU8" s="5"/>
      <c r="FV8" s="5"/>
      <c r="FW8" s="5"/>
      <c r="FX8" s="5"/>
      <c r="FY8" s="5"/>
      <c r="FZ8" s="5"/>
      <c r="GA8" s="5"/>
      <c r="GB8" s="5"/>
      <c r="GC8" s="5"/>
      <c r="GD8" s="5"/>
      <c r="GE8" s="5"/>
      <c r="GF8" s="5"/>
      <c r="GG8" s="5"/>
      <c r="GH8" s="5"/>
      <c r="GI8" s="5"/>
      <c r="GJ8" s="5"/>
      <c r="GK8" s="5"/>
      <c r="GL8" s="5"/>
      <c r="GM8" s="5"/>
      <c r="GN8" s="5"/>
      <c r="GO8" s="5"/>
      <c r="GP8" s="5"/>
      <c r="GQ8" s="5"/>
      <c r="GR8" s="5"/>
      <c r="GS8" s="5"/>
      <c r="GT8" s="5"/>
      <c r="GU8" s="5"/>
      <c r="GV8" s="5"/>
      <c r="GW8" s="5"/>
      <c r="GX8" s="5"/>
      <c r="GY8" s="5"/>
      <c r="GZ8" s="5"/>
      <c r="HA8" s="5"/>
      <c r="HB8" s="5"/>
      <c r="HC8" s="5"/>
      <c r="HD8" s="5"/>
      <c r="HE8" s="5"/>
      <c r="HF8" s="5"/>
      <c r="HG8" s="5"/>
      <c r="HH8" s="5"/>
      <c r="HI8" s="5"/>
      <c r="HJ8" s="5"/>
      <c r="HK8" s="5"/>
      <c r="HL8" s="5"/>
      <c r="HM8" s="5"/>
      <c r="HN8" s="5"/>
      <c r="HO8" s="5"/>
      <c r="HP8" s="5"/>
      <c r="HQ8" s="5"/>
    </row>
    <row r="9" s="3" customFormat="1" ht="21.95" customHeight="1" spans="1:225">
      <c r="A9" s="20" t="s">
        <v>19</v>
      </c>
      <c r="B9" s="19">
        <v>287695.3</v>
      </c>
      <c r="C9" s="19">
        <v>121833.333333333</v>
      </c>
      <c r="D9" s="19">
        <f>B9-C9</f>
        <v>165861.966666667</v>
      </c>
      <c r="E9" s="19">
        <v>258182.06</v>
      </c>
      <c r="F9" s="19">
        <v>251424.37</v>
      </c>
      <c r="G9" s="19">
        <v>6757.69</v>
      </c>
      <c r="H9" s="19"/>
      <c r="I9" s="19">
        <v>596.18</v>
      </c>
      <c r="J9" s="19">
        <v>11881.98</v>
      </c>
      <c r="K9" s="19">
        <v>7361.35</v>
      </c>
      <c r="L9" s="19">
        <v>9467.28</v>
      </c>
      <c r="M9" s="32">
        <v>17035916</v>
      </c>
      <c r="N9" s="32">
        <v>17026305</v>
      </c>
      <c r="O9" s="32">
        <v>256529.15</v>
      </c>
      <c r="P9" s="33">
        <v>42.310054353409</v>
      </c>
      <c r="Q9" s="19" t="s">
        <v>19</v>
      </c>
      <c r="R9" s="19">
        <v>1499.67398654926</v>
      </c>
      <c r="S9" s="19"/>
      <c r="T9" s="19"/>
      <c r="U9" s="19">
        <f t="shared" ref="U9:U30" si="1">N9/10000</f>
        <v>1702.6305</v>
      </c>
      <c r="V9" s="19">
        <f t="shared" ref="V9:V30" si="2">M9/10000</f>
        <v>1703.5916</v>
      </c>
      <c r="W9" s="38">
        <v>16</v>
      </c>
      <c r="X9" s="38">
        <v>26.5</v>
      </c>
      <c r="Y9" s="38">
        <v>40</v>
      </c>
      <c r="Z9" s="38">
        <v>80</v>
      </c>
      <c r="AA9" s="45">
        <v>100</v>
      </c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  <c r="CQ9" s="5"/>
      <c r="CR9" s="5"/>
      <c r="CS9" s="5"/>
      <c r="CT9" s="5"/>
      <c r="CU9" s="5"/>
      <c r="CV9" s="5"/>
      <c r="CW9" s="5"/>
      <c r="CX9" s="5"/>
      <c r="CY9" s="5"/>
      <c r="CZ9" s="5"/>
      <c r="DA9" s="5"/>
      <c r="DB9" s="5"/>
      <c r="DC9" s="5"/>
      <c r="DD9" s="5"/>
      <c r="DE9" s="5"/>
      <c r="DF9" s="5"/>
      <c r="DG9" s="5"/>
      <c r="DH9" s="5"/>
      <c r="DI9" s="5"/>
      <c r="DJ9" s="5"/>
      <c r="DK9" s="5"/>
      <c r="DL9" s="5"/>
      <c r="DM9" s="5"/>
      <c r="DN9" s="5"/>
      <c r="DO9" s="5"/>
      <c r="DP9" s="5"/>
      <c r="DQ9" s="5"/>
      <c r="DR9" s="5"/>
      <c r="DS9" s="5"/>
      <c r="DT9" s="5"/>
      <c r="DU9" s="5"/>
      <c r="DV9" s="5"/>
      <c r="DW9" s="5"/>
      <c r="DX9" s="5"/>
      <c r="DY9" s="5"/>
      <c r="DZ9" s="5"/>
      <c r="EA9" s="5"/>
      <c r="EB9" s="5"/>
      <c r="EC9" s="5"/>
      <c r="ED9" s="5"/>
      <c r="EE9" s="5"/>
      <c r="EF9" s="5"/>
      <c r="EG9" s="5"/>
      <c r="EH9" s="5"/>
      <c r="EI9" s="5"/>
      <c r="EJ9" s="5"/>
      <c r="EK9" s="5"/>
      <c r="EL9" s="5"/>
      <c r="EM9" s="5"/>
      <c r="EN9" s="5"/>
      <c r="EO9" s="5"/>
      <c r="EP9" s="5"/>
      <c r="EQ9" s="5"/>
      <c r="ER9" s="5"/>
      <c r="ES9" s="5"/>
      <c r="ET9" s="5"/>
      <c r="EU9" s="5"/>
      <c r="EV9" s="5"/>
      <c r="EW9" s="5"/>
      <c r="EX9" s="5"/>
      <c r="EY9" s="5"/>
      <c r="EZ9" s="5"/>
      <c r="FA9" s="5"/>
      <c r="FB9" s="5"/>
      <c r="FC9" s="5"/>
      <c r="FD9" s="5"/>
      <c r="FE9" s="5"/>
      <c r="FF9" s="5"/>
      <c r="FG9" s="5"/>
      <c r="FH9" s="5"/>
      <c r="FI9" s="5"/>
      <c r="FJ9" s="5"/>
      <c r="FK9" s="5"/>
      <c r="FL9" s="5"/>
      <c r="FM9" s="5"/>
      <c r="FN9" s="5"/>
      <c r="FO9" s="5"/>
      <c r="FP9" s="5"/>
      <c r="FQ9" s="5"/>
      <c r="FR9" s="5"/>
      <c r="FS9" s="5"/>
      <c r="FT9" s="5"/>
      <c r="FU9" s="5"/>
      <c r="FV9" s="5"/>
      <c r="FW9" s="5"/>
      <c r="FX9" s="5"/>
      <c r="FY9" s="5"/>
      <c r="FZ9" s="5"/>
      <c r="GA9" s="5"/>
      <c r="GB9" s="5"/>
      <c r="GC9" s="5"/>
      <c r="GD9" s="5"/>
      <c r="GE9" s="5"/>
      <c r="GF9" s="5"/>
      <c r="GG9" s="5"/>
      <c r="GH9" s="5"/>
      <c r="GI9" s="5"/>
      <c r="GJ9" s="5"/>
      <c r="GK9" s="5"/>
      <c r="GL9" s="5"/>
      <c r="GM9" s="5"/>
      <c r="GN9" s="5"/>
      <c r="GO9" s="5"/>
      <c r="GP9" s="5"/>
      <c r="GQ9" s="5"/>
      <c r="GR9" s="5"/>
      <c r="GS9" s="5"/>
      <c r="GT9" s="5"/>
      <c r="GU9" s="5"/>
      <c r="GV9" s="5"/>
      <c r="GW9" s="5"/>
      <c r="GX9" s="5"/>
      <c r="GY9" s="5"/>
      <c r="GZ9" s="5"/>
      <c r="HA9" s="5"/>
      <c r="HB9" s="5"/>
      <c r="HC9" s="5"/>
      <c r="HD9" s="5"/>
      <c r="HE9" s="5"/>
      <c r="HF9" s="5"/>
      <c r="HG9" s="5"/>
      <c r="HH9" s="5"/>
      <c r="HI9" s="5"/>
      <c r="HJ9" s="5"/>
      <c r="HK9" s="5"/>
      <c r="HL9" s="5"/>
      <c r="HM9" s="5"/>
      <c r="HN9" s="5"/>
      <c r="HO9" s="5"/>
      <c r="HP9" s="5"/>
      <c r="HQ9" s="5"/>
    </row>
    <row r="10" s="2" customFormat="1" ht="21.95" customHeight="1" spans="1:225">
      <c r="A10" s="20" t="s">
        <v>20</v>
      </c>
      <c r="B10" s="19">
        <v>68661.9</v>
      </c>
      <c r="C10" s="19">
        <v>45546.6666666667</v>
      </c>
      <c r="D10" s="19">
        <f t="shared" ref="D10:D30" si="3">B10-C10</f>
        <v>23115.2333333333</v>
      </c>
      <c r="E10" s="19">
        <f>F10+G10</f>
        <v>66343.1</v>
      </c>
      <c r="F10" s="19">
        <v>66318.3</v>
      </c>
      <c r="G10" s="19">
        <v>24.8</v>
      </c>
      <c r="H10" s="19"/>
      <c r="I10" s="19">
        <v>53.4</v>
      </c>
      <c r="J10" s="19">
        <v>1300.4</v>
      </c>
      <c r="K10" s="19">
        <v>73.1</v>
      </c>
      <c r="L10" s="19">
        <v>875</v>
      </c>
      <c r="M10" s="32">
        <v>3686432</v>
      </c>
      <c r="N10" s="32">
        <v>3682535</v>
      </c>
      <c r="O10" s="32">
        <v>11220.66</v>
      </c>
      <c r="P10" s="33">
        <v>40.92</v>
      </c>
      <c r="Q10" s="19" t="s">
        <v>20</v>
      </c>
      <c r="R10" s="19">
        <v>313.120020043247</v>
      </c>
      <c r="S10" s="19">
        <f t="shared" ref="S10:S25" si="4">N10/10000</f>
        <v>368.2535</v>
      </c>
      <c r="T10" s="19">
        <f t="shared" ref="T10:T25" si="5">M10/10000</f>
        <v>368.6432</v>
      </c>
      <c r="U10" s="19">
        <f t="shared" si="1"/>
        <v>368.2535</v>
      </c>
      <c r="V10" s="19">
        <f t="shared" si="2"/>
        <v>368.6432</v>
      </c>
      <c r="W10" s="38">
        <v>3.5</v>
      </c>
      <c r="X10" s="38">
        <v>10</v>
      </c>
      <c r="Y10" s="38">
        <v>9</v>
      </c>
      <c r="Z10" s="38">
        <v>20</v>
      </c>
      <c r="AA10" s="45">
        <v>100</v>
      </c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  <c r="CQ10" s="5"/>
      <c r="CR10" s="5"/>
      <c r="CS10" s="5"/>
      <c r="CT10" s="5"/>
      <c r="CU10" s="5"/>
      <c r="CV10" s="5"/>
      <c r="CW10" s="5"/>
      <c r="CX10" s="5"/>
      <c r="CY10" s="5"/>
      <c r="CZ10" s="5"/>
      <c r="DA10" s="5"/>
      <c r="DB10" s="5"/>
      <c r="DC10" s="5"/>
      <c r="DD10" s="5"/>
      <c r="DE10" s="5"/>
      <c r="DF10" s="5"/>
      <c r="DG10" s="5"/>
      <c r="DH10" s="5"/>
      <c r="DI10" s="5"/>
      <c r="DJ10" s="5"/>
      <c r="DK10" s="5"/>
      <c r="DL10" s="5"/>
      <c r="DM10" s="5"/>
      <c r="DN10" s="5"/>
      <c r="DO10" s="5"/>
      <c r="DP10" s="5"/>
      <c r="DQ10" s="5"/>
      <c r="DR10" s="5"/>
      <c r="DS10" s="5"/>
      <c r="DT10" s="5"/>
      <c r="DU10" s="5"/>
      <c r="DV10" s="5"/>
      <c r="DW10" s="5"/>
      <c r="DX10" s="5"/>
      <c r="DY10" s="5"/>
      <c r="DZ10" s="5"/>
      <c r="EA10" s="5"/>
      <c r="EB10" s="5"/>
      <c r="EC10" s="5"/>
      <c r="ED10" s="5"/>
      <c r="EE10" s="5"/>
      <c r="EF10" s="5"/>
      <c r="EG10" s="5"/>
      <c r="EH10" s="5"/>
      <c r="EI10" s="5"/>
      <c r="EJ10" s="5"/>
      <c r="EK10" s="5"/>
      <c r="EL10" s="5"/>
      <c r="EM10" s="5"/>
      <c r="EN10" s="5"/>
      <c r="EO10" s="5"/>
      <c r="EP10" s="5"/>
      <c r="EQ10" s="5"/>
      <c r="ER10" s="5"/>
      <c r="ES10" s="5"/>
      <c r="ET10" s="5"/>
      <c r="EU10" s="5"/>
      <c r="EV10" s="5"/>
      <c r="EW10" s="5"/>
      <c r="EX10" s="5"/>
      <c r="EY10" s="5"/>
      <c r="EZ10" s="5"/>
      <c r="FA10" s="5"/>
      <c r="FB10" s="5"/>
      <c r="FC10" s="5"/>
      <c r="FD10" s="5"/>
      <c r="FE10" s="5"/>
      <c r="FF10" s="5"/>
      <c r="FG10" s="5"/>
      <c r="FH10" s="5"/>
      <c r="FI10" s="5"/>
      <c r="FJ10" s="5"/>
      <c r="FK10" s="5"/>
      <c r="FL10" s="5"/>
      <c r="FM10" s="5"/>
      <c r="FN10" s="5"/>
      <c r="FO10" s="5"/>
      <c r="FP10" s="5"/>
      <c r="FQ10" s="5"/>
      <c r="FR10" s="5"/>
      <c r="FS10" s="5"/>
      <c r="FT10" s="5"/>
      <c r="FU10" s="5"/>
      <c r="FV10" s="5"/>
      <c r="FW10" s="5"/>
      <c r="FX10" s="5"/>
      <c r="FY10" s="5"/>
      <c r="FZ10" s="5"/>
      <c r="GA10" s="5"/>
      <c r="GB10" s="5"/>
      <c r="GC10" s="5"/>
      <c r="GD10" s="5"/>
      <c r="GE10" s="5"/>
      <c r="GF10" s="5"/>
      <c r="GG10" s="5"/>
      <c r="GH10" s="5"/>
      <c r="GI10" s="5"/>
      <c r="GJ10" s="5"/>
      <c r="GK10" s="5"/>
      <c r="GL10" s="5"/>
      <c r="GM10" s="5"/>
      <c r="GN10" s="5"/>
      <c r="GO10" s="5"/>
      <c r="GP10" s="5"/>
      <c r="GQ10" s="5"/>
      <c r="GR10" s="5"/>
      <c r="GS10" s="5"/>
      <c r="GT10" s="5"/>
      <c r="GU10" s="5"/>
      <c r="GV10" s="5"/>
      <c r="GW10" s="5"/>
      <c r="GX10" s="5"/>
      <c r="GY10" s="5"/>
      <c r="GZ10" s="5"/>
      <c r="HA10" s="5"/>
      <c r="HB10" s="5"/>
      <c r="HC10" s="5"/>
      <c r="HD10" s="5"/>
      <c r="HE10" s="5"/>
      <c r="HF10" s="5"/>
      <c r="HG10" s="5"/>
      <c r="HH10" s="5"/>
      <c r="HI10" s="5"/>
      <c r="HJ10" s="5"/>
      <c r="HK10" s="5"/>
      <c r="HL10" s="5"/>
      <c r="HM10" s="5"/>
      <c r="HN10" s="5"/>
      <c r="HO10" s="5"/>
      <c r="HP10" s="5"/>
      <c r="HQ10" s="5"/>
    </row>
    <row r="11" s="2" customFormat="1" ht="21.95" customHeight="1" spans="1:225">
      <c r="A11" s="20" t="s">
        <v>21</v>
      </c>
      <c r="B11" s="19">
        <v>45942.7</v>
      </c>
      <c r="C11" s="19">
        <v>35246.6666666667</v>
      </c>
      <c r="D11" s="19">
        <f t="shared" si="3"/>
        <v>10696.0333333333</v>
      </c>
      <c r="E11" s="19">
        <f>F11+G11</f>
        <v>29980.5</v>
      </c>
      <c r="F11" s="21">
        <v>29934.5</v>
      </c>
      <c r="G11" s="21">
        <v>46</v>
      </c>
      <c r="H11" s="19"/>
      <c r="I11" s="19">
        <v>322.1</v>
      </c>
      <c r="J11" s="19">
        <v>14342.5</v>
      </c>
      <c r="K11" s="19">
        <v>71.3</v>
      </c>
      <c r="L11" s="19">
        <v>1158.6</v>
      </c>
      <c r="M11" s="32">
        <v>2290660</v>
      </c>
      <c r="N11" s="32">
        <v>2145941</v>
      </c>
      <c r="O11" s="32">
        <v>5426.62</v>
      </c>
      <c r="P11" s="33">
        <v>32.15</v>
      </c>
      <c r="Q11" s="19" t="s">
        <v>21</v>
      </c>
      <c r="R11" s="19">
        <v>329.172028333112</v>
      </c>
      <c r="S11" s="19">
        <f t="shared" si="4"/>
        <v>214.5941</v>
      </c>
      <c r="T11" s="19">
        <f t="shared" si="5"/>
        <v>229.066</v>
      </c>
      <c r="U11" s="19">
        <f t="shared" si="1"/>
        <v>214.5941</v>
      </c>
      <c r="V11" s="19">
        <f t="shared" si="2"/>
        <v>229.066</v>
      </c>
      <c r="W11" s="38">
        <v>67.08</v>
      </c>
      <c r="X11" s="38">
        <v>146.93</v>
      </c>
      <c r="Y11" s="38">
        <v>50</v>
      </c>
      <c r="Z11" s="38">
        <v>90</v>
      </c>
      <c r="AA11" s="45">
        <v>100</v>
      </c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  <c r="CQ11" s="5"/>
      <c r="CR11" s="5"/>
      <c r="CS11" s="5"/>
      <c r="CT11" s="5"/>
      <c r="CU11" s="5"/>
      <c r="CV11" s="5"/>
      <c r="CW11" s="5"/>
      <c r="CX11" s="5"/>
      <c r="CY11" s="5"/>
      <c r="CZ11" s="5"/>
      <c r="DA11" s="5"/>
      <c r="DB11" s="5"/>
      <c r="DC11" s="5"/>
      <c r="DD11" s="5"/>
      <c r="DE11" s="5"/>
      <c r="DF11" s="5"/>
      <c r="DG11" s="5"/>
      <c r="DH11" s="5"/>
      <c r="DI11" s="5"/>
      <c r="DJ11" s="5"/>
      <c r="DK11" s="5"/>
      <c r="DL11" s="5"/>
      <c r="DM11" s="5"/>
      <c r="DN11" s="5"/>
      <c r="DO11" s="5"/>
      <c r="DP11" s="5"/>
      <c r="DQ11" s="5"/>
      <c r="DR11" s="5"/>
      <c r="DS11" s="5"/>
      <c r="DT11" s="5"/>
      <c r="DU11" s="5"/>
      <c r="DV11" s="5"/>
      <c r="DW11" s="5"/>
      <c r="DX11" s="5"/>
      <c r="DY11" s="5"/>
      <c r="DZ11" s="5"/>
      <c r="EA11" s="5"/>
      <c r="EB11" s="5"/>
      <c r="EC11" s="5"/>
      <c r="ED11" s="5"/>
      <c r="EE11" s="5"/>
      <c r="EF11" s="5"/>
      <c r="EG11" s="5"/>
      <c r="EH11" s="5"/>
      <c r="EI11" s="5"/>
      <c r="EJ11" s="5"/>
      <c r="EK11" s="5"/>
      <c r="EL11" s="5"/>
      <c r="EM11" s="5"/>
      <c r="EN11" s="5"/>
      <c r="EO11" s="5"/>
      <c r="EP11" s="5"/>
      <c r="EQ11" s="5"/>
      <c r="ER11" s="5"/>
      <c r="ES11" s="5"/>
      <c r="ET11" s="5"/>
      <c r="EU11" s="5"/>
      <c r="EV11" s="5"/>
      <c r="EW11" s="5"/>
      <c r="EX11" s="5"/>
      <c r="EY11" s="5"/>
      <c r="EZ11" s="5"/>
      <c r="FA11" s="5"/>
      <c r="FB11" s="5"/>
      <c r="FC11" s="5"/>
      <c r="FD11" s="5"/>
      <c r="FE11" s="5"/>
      <c r="FF11" s="5"/>
      <c r="FG11" s="5"/>
      <c r="FH11" s="5"/>
      <c r="FI11" s="5"/>
      <c r="FJ11" s="5"/>
      <c r="FK11" s="5"/>
      <c r="FL11" s="5"/>
      <c r="FM11" s="5"/>
      <c r="FN11" s="5"/>
      <c r="FO11" s="5"/>
      <c r="FP11" s="5"/>
      <c r="FQ11" s="5"/>
      <c r="FR11" s="5"/>
      <c r="FS11" s="5"/>
      <c r="FT11" s="5"/>
      <c r="FU11" s="5"/>
      <c r="FV11" s="5"/>
      <c r="FW11" s="5"/>
      <c r="FX11" s="5"/>
      <c r="FY11" s="5"/>
      <c r="FZ11" s="5"/>
      <c r="GA11" s="5"/>
      <c r="GB11" s="5"/>
      <c r="GC11" s="5"/>
      <c r="GD11" s="5"/>
      <c r="GE11" s="5"/>
      <c r="GF11" s="5"/>
      <c r="GG11" s="5"/>
      <c r="GH11" s="5"/>
      <c r="GI11" s="5"/>
      <c r="GJ11" s="5"/>
      <c r="GK11" s="5"/>
      <c r="GL11" s="5"/>
      <c r="GM11" s="5"/>
      <c r="GN11" s="5"/>
      <c r="GO11" s="5"/>
      <c r="GP11" s="5"/>
      <c r="GQ11" s="5"/>
      <c r="GR11" s="5"/>
      <c r="GS11" s="5"/>
      <c r="GT11" s="5"/>
      <c r="GU11" s="5"/>
      <c r="GV11" s="5"/>
      <c r="GW11" s="5"/>
      <c r="GX11" s="5"/>
      <c r="GY11" s="5"/>
      <c r="GZ11" s="5"/>
      <c r="HA11" s="5"/>
      <c r="HB11" s="5"/>
      <c r="HC11" s="5"/>
      <c r="HD11" s="5"/>
      <c r="HE11" s="5"/>
      <c r="HF11" s="5"/>
      <c r="HG11" s="5"/>
      <c r="HH11" s="5"/>
      <c r="HI11" s="5"/>
      <c r="HJ11" s="5"/>
      <c r="HK11" s="5"/>
      <c r="HL11" s="5"/>
      <c r="HM11" s="5"/>
      <c r="HN11" s="5"/>
      <c r="HO11" s="5"/>
      <c r="HP11" s="5"/>
      <c r="HQ11" s="5"/>
    </row>
    <row r="12" s="2" customFormat="1" ht="21.95" customHeight="1" spans="1:225">
      <c r="A12" s="22" t="s">
        <v>22</v>
      </c>
      <c r="B12" s="19">
        <v>66058</v>
      </c>
      <c r="C12" s="19">
        <v>38193.3333333333</v>
      </c>
      <c r="D12" s="19">
        <f t="shared" si="3"/>
        <v>27864.6666666667</v>
      </c>
      <c r="E12" s="19">
        <v>61186.8</v>
      </c>
      <c r="F12" s="19">
        <v>60735.1</v>
      </c>
      <c r="G12" s="19">
        <v>154.8</v>
      </c>
      <c r="H12" s="19">
        <v>296.9</v>
      </c>
      <c r="I12" s="19">
        <v>478.8</v>
      </c>
      <c r="J12" s="19">
        <v>140.9</v>
      </c>
      <c r="K12" s="19">
        <v>2517.2</v>
      </c>
      <c r="L12" s="19">
        <v>1734.3</v>
      </c>
      <c r="M12" s="32">
        <v>2113649</v>
      </c>
      <c r="N12" s="32">
        <v>2113649</v>
      </c>
      <c r="O12" s="32">
        <v>15145</v>
      </c>
      <c r="P12" s="33">
        <v>33.31</v>
      </c>
      <c r="Q12" s="19" t="s">
        <v>22</v>
      </c>
      <c r="R12" s="19">
        <v>197.503753646617</v>
      </c>
      <c r="S12" s="19">
        <f t="shared" si="4"/>
        <v>211.3649</v>
      </c>
      <c r="T12" s="19">
        <f t="shared" si="5"/>
        <v>211.3649</v>
      </c>
      <c r="U12" s="19">
        <f t="shared" si="1"/>
        <v>211.3649</v>
      </c>
      <c r="V12" s="19">
        <f t="shared" si="2"/>
        <v>211.3649</v>
      </c>
      <c r="W12" s="38">
        <v>8.65</v>
      </c>
      <c r="X12" s="38">
        <v>6.68</v>
      </c>
      <c r="Y12" s="38">
        <v>50</v>
      </c>
      <c r="Z12" s="38">
        <v>80</v>
      </c>
      <c r="AA12" s="45">
        <v>100</v>
      </c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  <c r="CQ12" s="5"/>
      <c r="CR12" s="5"/>
      <c r="CS12" s="5"/>
      <c r="CT12" s="5"/>
      <c r="CU12" s="5"/>
      <c r="CV12" s="5"/>
      <c r="CW12" s="5"/>
      <c r="CX12" s="5"/>
      <c r="CY12" s="5"/>
      <c r="CZ12" s="5"/>
      <c r="DA12" s="5"/>
      <c r="DB12" s="5"/>
      <c r="DC12" s="5"/>
      <c r="DD12" s="5"/>
      <c r="DE12" s="5"/>
      <c r="DF12" s="5"/>
      <c r="DG12" s="5"/>
      <c r="DH12" s="5"/>
      <c r="DI12" s="5"/>
      <c r="DJ12" s="5"/>
      <c r="DK12" s="5"/>
      <c r="DL12" s="5"/>
      <c r="DM12" s="5"/>
      <c r="DN12" s="5"/>
      <c r="DO12" s="5"/>
      <c r="DP12" s="5"/>
      <c r="DQ12" s="5"/>
      <c r="DR12" s="5"/>
      <c r="DS12" s="5"/>
      <c r="DT12" s="5"/>
      <c r="DU12" s="5"/>
      <c r="DV12" s="5"/>
      <c r="DW12" s="5"/>
      <c r="DX12" s="5"/>
      <c r="DY12" s="5"/>
      <c r="DZ12" s="5"/>
      <c r="EA12" s="5"/>
      <c r="EB12" s="5"/>
      <c r="EC12" s="5"/>
      <c r="ED12" s="5"/>
      <c r="EE12" s="5"/>
      <c r="EF12" s="5"/>
      <c r="EG12" s="5"/>
      <c r="EH12" s="5"/>
      <c r="EI12" s="5"/>
      <c r="EJ12" s="5"/>
      <c r="EK12" s="5"/>
      <c r="EL12" s="5"/>
      <c r="EM12" s="5"/>
      <c r="EN12" s="5"/>
      <c r="EO12" s="5"/>
      <c r="EP12" s="5"/>
      <c r="EQ12" s="5"/>
      <c r="ER12" s="5"/>
      <c r="ES12" s="5"/>
      <c r="ET12" s="5"/>
      <c r="EU12" s="5"/>
      <c r="EV12" s="5"/>
      <c r="EW12" s="5"/>
      <c r="EX12" s="5"/>
      <c r="EY12" s="5"/>
      <c r="EZ12" s="5"/>
      <c r="FA12" s="5"/>
      <c r="FB12" s="5"/>
      <c r="FC12" s="5"/>
      <c r="FD12" s="5"/>
      <c r="FE12" s="5"/>
      <c r="FF12" s="5"/>
      <c r="FG12" s="5"/>
      <c r="FH12" s="5"/>
      <c r="FI12" s="5"/>
      <c r="FJ12" s="5"/>
      <c r="FK12" s="5"/>
      <c r="FL12" s="5"/>
      <c r="FM12" s="5"/>
      <c r="FN12" s="5"/>
      <c r="FO12" s="5"/>
      <c r="FP12" s="5"/>
      <c r="FQ12" s="5"/>
      <c r="FR12" s="5"/>
      <c r="FS12" s="5"/>
      <c r="FT12" s="5"/>
      <c r="FU12" s="5"/>
      <c r="FV12" s="5"/>
      <c r="FW12" s="5"/>
      <c r="FX12" s="5"/>
      <c r="FY12" s="5"/>
      <c r="FZ12" s="5"/>
      <c r="GA12" s="5"/>
      <c r="GB12" s="5"/>
      <c r="GC12" s="5"/>
      <c r="GD12" s="5"/>
      <c r="GE12" s="5"/>
      <c r="GF12" s="5"/>
      <c r="GG12" s="5"/>
      <c r="GH12" s="5"/>
      <c r="GI12" s="5"/>
      <c r="GJ12" s="5"/>
      <c r="GK12" s="5"/>
      <c r="GL12" s="5"/>
      <c r="GM12" s="5"/>
      <c r="GN12" s="5"/>
      <c r="GO12" s="5"/>
      <c r="GP12" s="5"/>
      <c r="GQ12" s="5"/>
      <c r="GR12" s="5"/>
      <c r="GS12" s="5"/>
      <c r="GT12" s="5"/>
      <c r="GU12" s="5"/>
      <c r="GV12" s="5"/>
      <c r="GW12" s="5"/>
      <c r="GX12" s="5"/>
      <c r="GY12" s="5"/>
      <c r="GZ12" s="5"/>
      <c r="HA12" s="5"/>
      <c r="HB12" s="5"/>
      <c r="HC12" s="5"/>
      <c r="HD12" s="5"/>
      <c r="HE12" s="5"/>
      <c r="HF12" s="5"/>
      <c r="HG12" s="5"/>
      <c r="HH12" s="5"/>
      <c r="HI12" s="5"/>
      <c r="HJ12" s="5"/>
      <c r="HK12" s="5"/>
      <c r="HL12" s="5"/>
      <c r="HM12" s="5"/>
      <c r="HN12" s="5"/>
      <c r="HO12" s="5"/>
      <c r="HP12" s="5"/>
      <c r="HQ12" s="5"/>
    </row>
    <row r="13" s="2" customFormat="1" ht="21.95" customHeight="1" spans="1:225">
      <c r="A13" s="20" t="s">
        <v>23</v>
      </c>
      <c r="B13" s="19">
        <v>66056.1</v>
      </c>
      <c r="C13" s="19">
        <v>28733.3333333333</v>
      </c>
      <c r="D13" s="19">
        <f t="shared" si="3"/>
        <v>37322.7666666667</v>
      </c>
      <c r="E13" s="19">
        <f>F13+G13</f>
        <v>60791.6</v>
      </c>
      <c r="F13" s="19">
        <v>59815.5</v>
      </c>
      <c r="G13" s="19">
        <v>976.1</v>
      </c>
      <c r="H13" s="19"/>
      <c r="I13" s="19">
        <v>35</v>
      </c>
      <c r="J13" s="19">
        <v>349</v>
      </c>
      <c r="K13" s="19">
        <v>2329.1</v>
      </c>
      <c r="L13" s="19">
        <v>2038.9</v>
      </c>
      <c r="M13" s="32">
        <v>4795209</v>
      </c>
      <c r="N13" s="32">
        <v>4419316</v>
      </c>
      <c r="O13" s="32">
        <v>202306.93</v>
      </c>
      <c r="P13" s="33">
        <v>21.97</v>
      </c>
      <c r="Q13" s="19" t="s">
        <v>23</v>
      </c>
      <c r="R13" s="19">
        <v>509.260233481227</v>
      </c>
      <c r="S13" s="19">
        <f t="shared" si="4"/>
        <v>441.9316</v>
      </c>
      <c r="T13" s="19">
        <f t="shared" si="5"/>
        <v>479.5209</v>
      </c>
      <c r="U13" s="19">
        <f t="shared" si="1"/>
        <v>441.9316</v>
      </c>
      <c r="V13" s="19">
        <f t="shared" si="2"/>
        <v>479.5209</v>
      </c>
      <c r="W13" s="38">
        <v>9</v>
      </c>
      <c r="X13" s="38">
        <v>14.4</v>
      </c>
      <c r="Y13" s="38">
        <v>29.8</v>
      </c>
      <c r="Z13" s="38">
        <v>90.8</v>
      </c>
      <c r="AA13" s="45">
        <v>100</v>
      </c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  <c r="CQ13" s="5"/>
      <c r="CR13" s="5"/>
      <c r="CS13" s="5"/>
      <c r="CT13" s="5"/>
      <c r="CU13" s="5"/>
      <c r="CV13" s="5"/>
      <c r="CW13" s="5"/>
      <c r="CX13" s="5"/>
      <c r="CY13" s="5"/>
      <c r="CZ13" s="5"/>
      <c r="DA13" s="5"/>
      <c r="DB13" s="5"/>
      <c r="DC13" s="5"/>
      <c r="DD13" s="5"/>
      <c r="DE13" s="5"/>
      <c r="DF13" s="5"/>
      <c r="DG13" s="5"/>
      <c r="DH13" s="5"/>
      <c r="DI13" s="5"/>
      <c r="DJ13" s="5"/>
      <c r="DK13" s="5"/>
      <c r="DL13" s="5"/>
      <c r="DM13" s="5"/>
      <c r="DN13" s="5"/>
      <c r="DO13" s="5"/>
      <c r="DP13" s="5"/>
      <c r="DQ13" s="5"/>
      <c r="DR13" s="5"/>
      <c r="DS13" s="5"/>
      <c r="DT13" s="5"/>
      <c r="DU13" s="5"/>
      <c r="DV13" s="5"/>
      <c r="DW13" s="5"/>
      <c r="DX13" s="5"/>
      <c r="DY13" s="5"/>
      <c r="DZ13" s="5"/>
      <c r="EA13" s="5"/>
      <c r="EB13" s="5"/>
      <c r="EC13" s="5"/>
      <c r="ED13" s="5"/>
      <c r="EE13" s="5"/>
      <c r="EF13" s="5"/>
      <c r="EG13" s="5"/>
      <c r="EH13" s="5"/>
      <c r="EI13" s="5"/>
      <c r="EJ13" s="5"/>
      <c r="EK13" s="5"/>
      <c r="EL13" s="5"/>
      <c r="EM13" s="5"/>
      <c r="EN13" s="5"/>
      <c r="EO13" s="5"/>
      <c r="EP13" s="5"/>
      <c r="EQ13" s="5"/>
      <c r="ER13" s="5"/>
      <c r="ES13" s="5"/>
      <c r="ET13" s="5"/>
      <c r="EU13" s="5"/>
      <c r="EV13" s="5"/>
      <c r="EW13" s="5"/>
      <c r="EX13" s="5"/>
      <c r="EY13" s="5"/>
      <c r="EZ13" s="5"/>
      <c r="FA13" s="5"/>
      <c r="FB13" s="5"/>
      <c r="FC13" s="5"/>
      <c r="FD13" s="5"/>
      <c r="FE13" s="5"/>
      <c r="FF13" s="5"/>
      <c r="FG13" s="5"/>
      <c r="FH13" s="5"/>
      <c r="FI13" s="5"/>
      <c r="FJ13" s="5"/>
      <c r="FK13" s="5"/>
      <c r="FL13" s="5"/>
      <c r="FM13" s="5"/>
      <c r="FN13" s="5"/>
      <c r="FO13" s="5"/>
      <c r="FP13" s="5"/>
      <c r="FQ13" s="5"/>
      <c r="FR13" s="5"/>
      <c r="FS13" s="5"/>
      <c r="FT13" s="5"/>
      <c r="FU13" s="5"/>
      <c r="FV13" s="5"/>
      <c r="FW13" s="5"/>
      <c r="FX13" s="5"/>
      <c r="FY13" s="5"/>
      <c r="FZ13" s="5"/>
      <c r="GA13" s="5"/>
      <c r="GB13" s="5"/>
      <c r="GC13" s="5"/>
      <c r="GD13" s="5"/>
      <c r="GE13" s="5"/>
      <c r="GF13" s="5"/>
      <c r="GG13" s="5"/>
      <c r="GH13" s="5"/>
      <c r="GI13" s="5"/>
      <c r="GJ13" s="5"/>
      <c r="GK13" s="5"/>
      <c r="GL13" s="5"/>
      <c r="GM13" s="5"/>
      <c r="GN13" s="5"/>
      <c r="GO13" s="5"/>
      <c r="GP13" s="5"/>
      <c r="GQ13" s="5"/>
      <c r="GR13" s="5"/>
      <c r="GS13" s="5"/>
      <c r="GT13" s="5"/>
      <c r="GU13" s="5"/>
      <c r="GV13" s="5"/>
      <c r="GW13" s="5"/>
      <c r="GX13" s="5"/>
      <c r="GY13" s="5"/>
      <c r="GZ13" s="5"/>
      <c r="HA13" s="5"/>
      <c r="HB13" s="5"/>
      <c r="HC13" s="5"/>
      <c r="HD13" s="5"/>
      <c r="HE13" s="5"/>
      <c r="HF13" s="5"/>
      <c r="HG13" s="5"/>
      <c r="HH13" s="5"/>
      <c r="HI13" s="5"/>
      <c r="HJ13" s="5"/>
      <c r="HK13" s="5"/>
      <c r="HL13" s="5"/>
      <c r="HM13" s="5"/>
      <c r="HN13" s="5"/>
      <c r="HO13" s="5"/>
      <c r="HP13" s="5"/>
      <c r="HQ13" s="5"/>
    </row>
    <row r="14" s="4" customFormat="1" ht="21.95" customHeight="1" spans="1:225">
      <c r="A14" s="23" t="s">
        <v>24</v>
      </c>
      <c r="B14" s="19">
        <v>1418532.5</v>
      </c>
      <c r="C14" s="19">
        <v>646800</v>
      </c>
      <c r="D14" s="19">
        <f t="shared" si="3"/>
        <v>771732.5</v>
      </c>
      <c r="E14" s="19">
        <v>1274035.1</v>
      </c>
      <c r="F14" s="19">
        <v>1188334.6</v>
      </c>
      <c r="G14" s="19">
        <v>85700.5</v>
      </c>
      <c r="H14" s="19"/>
      <c r="I14" s="19">
        <v>1653.2</v>
      </c>
      <c r="J14" s="19">
        <v>92424</v>
      </c>
      <c r="K14" s="19">
        <v>27185.9</v>
      </c>
      <c r="L14" s="19">
        <v>22929.1</v>
      </c>
      <c r="M14" s="32">
        <v>90539524</v>
      </c>
      <c r="N14" s="32">
        <v>89658195</v>
      </c>
      <c r="O14" s="32">
        <v>1007893</v>
      </c>
      <c r="P14" s="33">
        <v>75.05</v>
      </c>
      <c r="Q14" s="19" t="s">
        <v>24</v>
      </c>
      <c r="R14" s="19">
        <v>8368.42402602271</v>
      </c>
      <c r="S14" s="19">
        <f t="shared" si="4"/>
        <v>8965.8195</v>
      </c>
      <c r="T14" s="19">
        <f t="shared" si="5"/>
        <v>9053.9524</v>
      </c>
      <c r="U14" s="19">
        <f t="shared" si="1"/>
        <v>8965.8195</v>
      </c>
      <c r="V14" s="19">
        <f t="shared" si="2"/>
        <v>9053.9524</v>
      </c>
      <c r="W14" s="38">
        <v>9</v>
      </c>
      <c r="X14" s="38">
        <v>6.9</v>
      </c>
      <c r="Y14" s="38">
        <v>50</v>
      </c>
      <c r="Z14" s="38">
        <v>77</v>
      </c>
      <c r="AA14" s="45">
        <v>98</v>
      </c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  <c r="CQ14" s="5"/>
      <c r="CR14" s="5"/>
      <c r="CS14" s="5"/>
      <c r="CT14" s="5"/>
      <c r="CU14" s="5"/>
      <c r="CV14" s="5"/>
      <c r="CW14" s="5"/>
      <c r="CX14" s="5"/>
      <c r="CY14" s="5"/>
      <c r="CZ14" s="5"/>
      <c r="DA14" s="5"/>
      <c r="DB14" s="5"/>
      <c r="DC14" s="5"/>
      <c r="DD14" s="5"/>
      <c r="DE14" s="5"/>
      <c r="DF14" s="5"/>
      <c r="DG14" s="5"/>
      <c r="DH14" s="5"/>
      <c r="DI14" s="5"/>
      <c r="DJ14" s="5"/>
      <c r="DK14" s="5"/>
      <c r="DL14" s="5"/>
      <c r="DM14" s="5"/>
      <c r="DN14" s="5"/>
      <c r="DO14" s="5"/>
      <c r="DP14" s="5"/>
      <c r="DQ14" s="5"/>
      <c r="DR14" s="5"/>
      <c r="DS14" s="5"/>
      <c r="DT14" s="5"/>
      <c r="DU14" s="5"/>
      <c r="DV14" s="5"/>
      <c r="DW14" s="5"/>
      <c r="DX14" s="5"/>
      <c r="DY14" s="5"/>
      <c r="DZ14" s="5"/>
      <c r="EA14" s="5"/>
      <c r="EB14" s="5"/>
      <c r="EC14" s="5"/>
      <c r="ED14" s="5"/>
      <c r="EE14" s="5"/>
      <c r="EF14" s="5"/>
      <c r="EG14" s="5"/>
      <c r="EH14" s="5"/>
      <c r="EI14" s="5"/>
      <c r="EJ14" s="5"/>
      <c r="EK14" s="5"/>
      <c r="EL14" s="5"/>
      <c r="EM14" s="5"/>
      <c r="EN14" s="5"/>
      <c r="EO14" s="5"/>
      <c r="EP14" s="5"/>
      <c r="EQ14" s="5"/>
      <c r="ER14" s="5"/>
      <c r="ES14" s="5"/>
      <c r="ET14" s="5"/>
      <c r="EU14" s="5"/>
      <c r="EV14" s="5"/>
      <c r="EW14" s="5"/>
      <c r="EX14" s="5"/>
      <c r="EY14" s="5"/>
      <c r="EZ14" s="5"/>
      <c r="FA14" s="5"/>
      <c r="FB14" s="5"/>
      <c r="FC14" s="5"/>
      <c r="FD14" s="5"/>
      <c r="FE14" s="5"/>
      <c r="FF14" s="5"/>
      <c r="FG14" s="5"/>
      <c r="FH14" s="5"/>
      <c r="FI14" s="5"/>
      <c r="FJ14" s="5"/>
      <c r="FK14" s="5"/>
      <c r="FL14" s="5"/>
      <c r="FM14" s="5"/>
      <c r="FN14" s="5"/>
      <c r="FO14" s="5"/>
      <c r="FP14" s="5"/>
      <c r="FQ14" s="5"/>
      <c r="FR14" s="5"/>
      <c r="FS14" s="5"/>
      <c r="FT14" s="5"/>
      <c r="FU14" s="5"/>
      <c r="FV14" s="5"/>
      <c r="FW14" s="5"/>
      <c r="FX14" s="5"/>
      <c r="FY14" s="5"/>
      <c r="FZ14" s="5"/>
      <c r="GA14" s="5"/>
      <c r="GB14" s="5"/>
      <c r="GC14" s="5"/>
      <c r="GD14" s="5"/>
      <c r="GE14" s="5"/>
      <c r="GF14" s="5"/>
      <c r="GG14" s="5"/>
      <c r="GH14" s="5"/>
      <c r="GI14" s="5"/>
      <c r="GJ14" s="5"/>
      <c r="GK14" s="5"/>
      <c r="GL14" s="5"/>
      <c r="GM14" s="5"/>
      <c r="GN14" s="5"/>
      <c r="GO14" s="5"/>
      <c r="GP14" s="5"/>
      <c r="GQ14" s="5"/>
      <c r="GR14" s="5"/>
      <c r="GS14" s="5"/>
      <c r="GT14" s="5"/>
      <c r="GU14" s="5"/>
      <c r="GV14" s="5"/>
      <c r="GW14" s="5"/>
      <c r="GX14" s="5"/>
      <c r="GY14" s="5"/>
      <c r="GZ14" s="5"/>
      <c r="HA14" s="5"/>
      <c r="HB14" s="5"/>
      <c r="HC14" s="5"/>
      <c r="HD14" s="5"/>
      <c r="HE14" s="5"/>
      <c r="HF14" s="5"/>
      <c r="HG14" s="5"/>
      <c r="HH14" s="5"/>
      <c r="HI14" s="5"/>
      <c r="HJ14" s="5"/>
      <c r="HK14" s="5"/>
      <c r="HL14" s="5"/>
      <c r="HM14" s="5"/>
      <c r="HN14" s="5"/>
      <c r="HO14" s="5"/>
      <c r="HP14" s="5"/>
      <c r="HQ14" s="5"/>
    </row>
    <row r="15" s="1" customFormat="1" ht="21.95" customHeight="1" spans="1:225">
      <c r="A15" s="23" t="s">
        <v>25</v>
      </c>
      <c r="B15" s="19">
        <v>1217547.5</v>
      </c>
      <c r="C15" s="19">
        <v>688313.333333333</v>
      </c>
      <c r="D15" s="19">
        <f t="shared" si="3"/>
        <v>529234.166666667</v>
      </c>
      <c r="E15" s="19">
        <v>1131096.7</v>
      </c>
      <c r="F15" s="19">
        <v>1103347.9</v>
      </c>
      <c r="G15" s="19">
        <v>27748.8</v>
      </c>
      <c r="H15" s="19"/>
      <c r="I15" s="19">
        <v>4670.8</v>
      </c>
      <c r="J15" s="19">
        <v>31171.7</v>
      </c>
      <c r="K15" s="19">
        <v>29413.6</v>
      </c>
      <c r="L15" s="19">
        <v>21152.4</v>
      </c>
      <c r="M15" s="32">
        <v>64310083</v>
      </c>
      <c r="N15" s="32">
        <v>64080104</v>
      </c>
      <c r="O15" s="32">
        <v>784054</v>
      </c>
      <c r="P15" s="33">
        <v>74.6</v>
      </c>
      <c r="Q15" s="19" t="s">
        <v>25</v>
      </c>
      <c r="R15" s="19">
        <v>5807.83962209745</v>
      </c>
      <c r="S15" s="19">
        <f t="shared" si="4"/>
        <v>6408.0104</v>
      </c>
      <c r="T15" s="19">
        <f t="shared" si="5"/>
        <v>6431.0083</v>
      </c>
      <c r="U15" s="19">
        <f t="shared" si="1"/>
        <v>6408.0104</v>
      </c>
      <c r="V15" s="19">
        <f t="shared" si="2"/>
        <v>6431.0083</v>
      </c>
      <c r="W15" s="39">
        <v>1.8</v>
      </c>
      <c r="X15" s="39">
        <v>2.3</v>
      </c>
      <c r="Y15" s="40">
        <v>30</v>
      </c>
      <c r="Z15" s="40">
        <v>91</v>
      </c>
      <c r="AA15" s="46">
        <v>100</v>
      </c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  <c r="CQ15" s="5"/>
      <c r="CR15" s="5"/>
      <c r="CS15" s="5"/>
      <c r="CT15" s="5"/>
      <c r="CU15" s="5"/>
      <c r="CV15" s="5"/>
      <c r="CW15" s="5"/>
      <c r="CX15" s="5"/>
      <c r="CY15" s="5"/>
      <c r="CZ15" s="5"/>
      <c r="DA15" s="5"/>
      <c r="DB15" s="5"/>
      <c r="DC15" s="5"/>
      <c r="DD15" s="5"/>
      <c r="DE15" s="5"/>
      <c r="DF15" s="5"/>
      <c r="DG15" s="5"/>
      <c r="DH15" s="5"/>
      <c r="DI15" s="5"/>
      <c r="DJ15" s="5"/>
      <c r="DK15" s="5"/>
      <c r="DL15" s="5"/>
      <c r="DM15" s="5"/>
      <c r="DN15" s="5"/>
      <c r="DO15" s="5"/>
      <c r="DP15" s="5"/>
      <c r="DQ15" s="5"/>
      <c r="DR15" s="5"/>
      <c r="DS15" s="5"/>
      <c r="DT15" s="5"/>
      <c r="DU15" s="5"/>
      <c r="DV15" s="5"/>
      <c r="DW15" s="5"/>
      <c r="DX15" s="5"/>
      <c r="DY15" s="5"/>
      <c r="DZ15" s="5"/>
      <c r="EA15" s="5"/>
      <c r="EB15" s="5"/>
      <c r="EC15" s="5"/>
      <c r="ED15" s="5"/>
      <c r="EE15" s="5"/>
      <c r="EF15" s="5"/>
      <c r="EG15" s="5"/>
      <c r="EH15" s="5"/>
      <c r="EI15" s="5"/>
      <c r="EJ15" s="5"/>
      <c r="EK15" s="5"/>
      <c r="EL15" s="5"/>
      <c r="EM15" s="5"/>
      <c r="EN15" s="5"/>
      <c r="EO15" s="5"/>
      <c r="EP15" s="5"/>
      <c r="EQ15" s="5"/>
      <c r="ER15" s="5"/>
      <c r="ES15" s="5"/>
      <c r="ET15" s="5"/>
      <c r="EU15" s="5"/>
      <c r="EV15" s="5"/>
      <c r="EW15" s="5"/>
      <c r="EX15" s="5"/>
      <c r="EY15" s="5"/>
      <c r="EZ15" s="5"/>
      <c r="FA15" s="5"/>
      <c r="FB15" s="5"/>
      <c r="FC15" s="5"/>
      <c r="FD15" s="5"/>
      <c r="FE15" s="5"/>
      <c r="FF15" s="5"/>
      <c r="FG15" s="5"/>
      <c r="FH15" s="5"/>
      <c r="FI15" s="5"/>
      <c r="FJ15" s="5"/>
      <c r="FK15" s="5"/>
      <c r="FL15" s="5"/>
      <c r="FM15" s="5"/>
      <c r="FN15" s="5"/>
      <c r="FO15" s="5"/>
      <c r="FP15" s="5"/>
      <c r="FQ15" s="5"/>
      <c r="FR15" s="5"/>
      <c r="FS15" s="5"/>
      <c r="FT15" s="5"/>
      <c r="FU15" s="5"/>
      <c r="FV15" s="5"/>
      <c r="FW15" s="5"/>
      <c r="FX15" s="5"/>
      <c r="FY15" s="5"/>
      <c r="FZ15" s="5"/>
      <c r="GA15" s="5"/>
      <c r="GB15" s="5"/>
      <c r="GC15" s="5"/>
      <c r="GD15" s="5"/>
      <c r="GE15" s="5"/>
      <c r="GF15" s="5"/>
      <c r="GG15" s="5"/>
      <c r="GH15" s="5"/>
      <c r="GI15" s="5"/>
      <c r="GJ15" s="5"/>
      <c r="GK15" s="5"/>
      <c r="GL15" s="5"/>
      <c r="GM15" s="5"/>
      <c r="GN15" s="5"/>
      <c r="GO15" s="5"/>
      <c r="GP15" s="5"/>
      <c r="GQ15" s="5"/>
      <c r="GR15" s="5"/>
      <c r="GS15" s="5"/>
      <c r="GT15" s="5"/>
      <c r="GU15" s="5"/>
      <c r="GV15" s="5"/>
      <c r="GW15" s="5"/>
      <c r="GX15" s="5"/>
      <c r="GY15" s="5"/>
      <c r="GZ15" s="5"/>
      <c r="HA15" s="5"/>
      <c r="HB15" s="5"/>
      <c r="HC15" s="5"/>
      <c r="HD15" s="5"/>
      <c r="HE15" s="5"/>
      <c r="HF15" s="5"/>
      <c r="HG15" s="5"/>
      <c r="HH15" s="5"/>
      <c r="HI15" s="5"/>
      <c r="HJ15" s="5"/>
      <c r="HK15" s="5"/>
      <c r="HL15" s="5"/>
      <c r="HM15" s="5"/>
      <c r="HN15" s="5"/>
      <c r="HO15" s="5"/>
      <c r="HP15" s="5"/>
      <c r="HQ15" s="5"/>
    </row>
    <row r="16" s="2" customFormat="1" ht="21.95" customHeight="1" spans="1:225">
      <c r="A16" s="23" t="s">
        <v>26</v>
      </c>
      <c r="B16" s="19">
        <v>1216012.1</v>
      </c>
      <c r="C16" s="19">
        <v>687740</v>
      </c>
      <c r="D16" s="19">
        <f t="shared" si="3"/>
        <v>528272.1</v>
      </c>
      <c r="E16" s="19">
        <v>1163683.5</v>
      </c>
      <c r="F16" s="19">
        <v>1131441.6</v>
      </c>
      <c r="G16" s="19">
        <v>32241.9</v>
      </c>
      <c r="H16" s="19"/>
      <c r="I16" s="19">
        <v>1110.8</v>
      </c>
      <c r="J16" s="19">
        <v>28994.3</v>
      </c>
      <c r="K16" s="19">
        <v>12067.9</v>
      </c>
      <c r="L16" s="19">
        <v>9990.1</v>
      </c>
      <c r="M16" s="32">
        <v>64476211</v>
      </c>
      <c r="N16" s="32">
        <v>64439735</v>
      </c>
      <c r="O16" s="32">
        <v>451086</v>
      </c>
      <c r="P16" s="33">
        <v>75.06</v>
      </c>
      <c r="Q16" s="19" t="s">
        <v>26</v>
      </c>
      <c r="R16" s="19">
        <v>5501.116597</v>
      </c>
      <c r="S16" s="19">
        <f t="shared" si="4"/>
        <v>6443.9735</v>
      </c>
      <c r="T16" s="19">
        <f t="shared" si="5"/>
        <v>6447.6211</v>
      </c>
      <c r="U16" s="19">
        <f t="shared" si="1"/>
        <v>6443.9735</v>
      </c>
      <c r="V16" s="19">
        <f t="shared" si="2"/>
        <v>6447.6211</v>
      </c>
      <c r="W16" s="39">
        <v>136</v>
      </c>
      <c r="X16" s="39">
        <v>253</v>
      </c>
      <c r="Y16" s="39">
        <v>50</v>
      </c>
      <c r="Z16" s="39">
        <v>93</v>
      </c>
      <c r="AA16" s="47">
        <v>100</v>
      </c>
      <c r="AB16" s="5"/>
      <c r="AC16" s="5"/>
      <c r="AD16" s="5"/>
      <c r="AE16" s="5"/>
      <c r="AF16" s="5"/>
      <c r="AG16" s="5"/>
      <c r="AH16" s="5"/>
      <c r="AI16" s="5"/>
      <c r="AJ16" s="5"/>
      <c r="AK16" s="5"/>
      <c r="AL16" s="5"/>
      <c r="AM16" s="5"/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  <c r="BV16" s="5"/>
      <c r="BW16" s="5"/>
      <c r="BX16" s="5"/>
      <c r="BY16" s="5"/>
      <c r="BZ16" s="5"/>
      <c r="CA16" s="5"/>
      <c r="CB16" s="5"/>
      <c r="CC16" s="5"/>
      <c r="CD16" s="5"/>
      <c r="CE16" s="5"/>
      <c r="CF16" s="5"/>
      <c r="CG16" s="5"/>
      <c r="CH16" s="5"/>
      <c r="CI16" s="5"/>
      <c r="CJ16" s="5"/>
      <c r="CK16" s="5"/>
      <c r="CL16" s="5"/>
      <c r="CM16" s="5"/>
      <c r="CN16" s="5"/>
      <c r="CO16" s="5"/>
      <c r="CP16" s="5"/>
      <c r="CQ16" s="5"/>
      <c r="CR16" s="5"/>
      <c r="CS16" s="5"/>
      <c r="CT16" s="5"/>
      <c r="CU16" s="5"/>
      <c r="CV16" s="5"/>
      <c r="CW16" s="5"/>
      <c r="CX16" s="5"/>
      <c r="CY16" s="5"/>
      <c r="CZ16" s="5"/>
      <c r="DA16" s="5"/>
      <c r="DB16" s="5"/>
      <c r="DC16" s="5"/>
      <c r="DD16" s="5"/>
      <c r="DE16" s="5"/>
      <c r="DF16" s="5"/>
      <c r="DG16" s="5"/>
      <c r="DH16" s="5"/>
      <c r="DI16" s="5"/>
      <c r="DJ16" s="5"/>
      <c r="DK16" s="5"/>
      <c r="DL16" s="5"/>
      <c r="DM16" s="5"/>
      <c r="DN16" s="5"/>
      <c r="DO16" s="5"/>
      <c r="DP16" s="5"/>
      <c r="DQ16" s="5"/>
      <c r="DR16" s="5"/>
      <c r="DS16" s="5"/>
      <c r="DT16" s="5"/>
      <c r="DU16" s="5"/>
      <c r="DV16" s="5"/>
      <c r="DW16" s="5"/>
      <c r="DX16" s="5"/>
      <c r="DY16" s="5"/>
      <c r="DZ16" s="5"/>
      <c r="EA16" s="5"/>
      <c r="EB16" s="5"/>
      <c r="EC16" s="5"/>
      <c r="ED16" s="5"/>
      <c r="EE16" s="5"/>
      <c r="EF16" s="5"/>
      <c r="EG16" s="5"/>
      <c r="EH16" s="5"/>
      <c r="EI16" s="5"/>
      <c r="EJ16" s="5"/>
      <c r="EK16" s="5"/>
      <c r="EL16" s="5"/>
      <c r="EM16" s="5"/>
      <c r="EN16" s="5"/>
      <c r="EO16" s="5"/>
      <c r="EP16" s="5"/>
      <c r="EQ16" s="5"/>
      <c r="ER16" s="5"/>
      <c r="ES16" s="5"/>
      <c r="ET16" s="5"/>
      <c r="EU16" s="5"/>
      <c r="EV16" s="5"/>
      <c r="EW16" s="5"/>
      <c r="EX16" s="5"/>
      <c r="EY16" s="5"/>
      <c r="EZ16" s="5"/>
      <c r="FA16" s="5"/>
      <c r="FB16" s="5"/>
      <c r="FC16" s="5"/>
      <c r="FD16" s="5"/>
      <c r="FE16" s="5"/>
      <c r="FF16" s="5"/>
      <c r="FG16" s="5"/>
      <c r="FH16" s="5"/>
      <c r="FI16" s="5"/>
      <c r="FJ16" s="5"/>
      <c r="FK16" s="5"/>
      <c r="FL16" s="5"/>
      <c r="FM16" s="5"/>
      <c r="FN16" s="5"/>
      <c r="FO16" s="5"/>
      <c r="FP16" s="5"/>
      <c r="FQ16" s="5"/>
      <c r="FR16" s="5"/>
      <c r="FS16" s="5"/>
      <c r="FT16" s="5"/>
      <c r="FU16" s="5"/>
      <c r="FV16" s="5"/>
      <c r="FW16" s="5"/>
      <c r="FX16" s="5"/>
      <c r="FY16" s="5"/>
      <c r="FZ16" s="5"/>
      <c r="GA16" s="5"/>
      <c r="GB16" s="5"/>
      <c r="GC16" s="5"/>
      <c r="GD16" s="5"/>
      <c r="GE16" s="5"/>
      <c r="GF16" s="5"/>
      <c r="GG16" s="5"/>
      <c r="GH16" s="5"/>
      <c r="GI16" s="5"/>
      <c r="GJ16" s="5"/>
      <c r="GK16" s="5"/>
      <c r="GL16" s="5"/>
      <c r="GM16" s="5"/>
      <c r="GN16" s="5"/>
      <c r="GO16" s="5"/>
      <c r="GP16" s="5"/>
      <c r="GQ16" s="5"/>
      <c r="GR16" s="5"/>
      <c r="GS16" s="5"/>
      <c r="GT16" s="5"/>
      <c r="GU16" s="5"/>
      <c r="GV16" s="5"/>
      <c r="GW16" s="5"/>
      <c r="GX16" s="5"/>
      <c r="GY16" s="5"/>
      <c r="GZ16" s="5"/>
      <c r="HA16" s="5"/>
      <c r="HB16" s="5"/>
      <c r="HC16" s="5"/>
      <c r="HD16" s="5"/>
      <c r="HE16" s="5"/>
      <c r="HF16" s="5"/>
      <c r="HG16" s="5"/>
      <c r="HH16" s="5"/>
      <c r="HI16" s="5"/>
      <c r="HJ16" s="5"/>
      <c r="HK16" s="5"/>
      <c r="HL16" s="5"/>
      <c r="HM16" s="5"/>
      <c r="HN16" s="5"/>
      <c r="HO16" s="5"/>
      <c r="HP16" s="5"/>
      <c r="HQ16" s="5"/>
    </row>
    <row r="17" s="2" customFormat="1" ht="21.95" customHeight="1" spans="1:225">
      <c r="A17" s="20" t="s">
        <v>27</v>
      </c>
      <c r="B17" s="19">
        <v>709635.2</v>
      </c>
      <c r="C17" s="19">
        <v>295993.333333333</v>
      </c>
      <c r="D17" s="19">
        <f t="shared" si="3"/>
        <v>413641.866666667</v>
      </c>
      <c r="E17" s="19">
        <v>670351.9</v>
      </c>
      <c r="F17" s="19">
        <v>662468.1</v>
      </c>
      <c r="G17" s="19">
        <v>7221.4</v>
      </c>
      <c r="H17" s="19">
        <v>662.4</v>
      </c>
      <c r="I17" s="19">
        <v>1809.5</v>
      </c>
      <c r="J17" s="19">
        <v>18718.6</v>
      </c>
      <c r="K17" s="19">
        <v>9536.9</v>
      </c>
      <c r="L17" s="19">
        <v>9021.9</v>
      </c>
      <c r="M17" s="32">
        <v>36612878</v>
      </c>
      <c r="N17" s="32">
        <v>36612878</v>
      </c>
      <c r="O17" s="32">
        <v>440650</v>
      </c>
      <c r="P17" s="33">
        <v>62.42</v>
      </c>
      <c r="Q17" s="19" t="s">
        <v>27</v>
      </c>
      <c r="R17" s="19">
        <v>3272.52561995621</v>
      </c>
      <c r="S17" s="19">
        <f t="shared" si="4"/>
        <v>3661.2878</v>
      </c>
      <c r="T17" s="19">
        <f t="shared" si="5"/>
        <v>3661.2878</v>
      </c>
      <c r="U17" s="19">
        <f t="shared" si="1"/>
        <v>3661.2878</v>
      </c>
      <c r="V17" s="19">
        <f t="shared" si="2"/>
        <v>3661.2878</v>
      </c>
      <c r="W17" s="40">
        <v>8.8</v>
      </c>
      <c r="X17" s="40">
        <v>10.7</v>
      </c>
      <c r="Y17" s="40">
        <v>5.89</v>
      </c>
      <c r="Z17" s="40">
        <v>83.6</v>
      </c>
      <c r="AA17" s="46">
        <v>100</v>
      </c>
      <c r="AB17" s="5"/>
      <c r="AC17" s="5"/>
      <c r="AD17" s="5"/>
      <c r="AE17" s="5"/>
      <c r="AF17" s="5"/>
      <c r="AG17" s="5"/>
      <c r="AH17" s="5"/>
      <c r="AI17" s="5"/>
      <c r="AJ17" s="5"/>
      <c r="AK17" s="5"/>
      <c r="AL17" s="5"/>
      <c r="AM17" s="5"/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  <c r="BV17" s="5"/>
      <c r="BW17" s="5"/>
      <c r="BX17" s="5"/>
      <c r="BY17" s="5"/>
      <c r="BZ17" s="5"/>
      <c r="CA17" s="5"/>
      <c r="CB17" s="5"/>
      <c r="CC17" s="5"/>
      <c r="CD17" s="5"/>
      <c r="CE17" s="5"/>
      <c r="CF17" s="5"/>
      <c r="CG17" s="5"/>
      <c r="CH17" s="5"/>
      <c r="CI17" s="5"/>
      <c r="CJ17" s="5"/>
      <c r="CK17" s="5"/>
      <c r="CL17" s="5"/>
      <c r="CM17" s="5"/>
      <c r="CN17" s="5"/>
      <c r="CO17" s="5"/>
      <c r="CP17" s="5"/>
      <c r="CQ17" s="5"/>
      <c r="CR17" s="5"/>
      <c r="CS17" s="5"/>
      <c r="CT17" s="5"/>
      <c r="CU17" s="5"/>
      <c r="CV17" s="5"/>
      <c r="CW17" s="5"/>
      <c r="CX17" s="5"/>
      <c r="CY17" s="5"/>
      <c r="CZ17" s="5"/>
      <c r="DA17" s="5"/>
      <c r="DB17" s="5"/>
      <c r="DC17" s="5"/>
      <c r="DD17" s="5"/>
      <c r="DE17" s="5"/>
      <c r="DF17" s="5"/>
      <c r="DG17" s="5"/>
      <c r="DH17" s="5"/>
      <c r="DI17" s="5"/>
      <c r="DJ17" s="5"/>
      <c r="DK17" s="5"/>
      <c r="DL17" s="5"/>
      <c r="DM17" s="5"/>
      <c r="DN17" s="5"/>
      <c r="DO17" s="5"/>
      <c r="DP17" s="5"/>
      <c r="DQ17" s="5"/>
      <c r="DR17" s="5"/>
      <c r="DS17" s="5"/>
      <c r="DT17" s="5"/>
      <c r="DU17" s="5"/>
      <c r="DV17" s="5"/>
      <c r="DW17" s="5"/>
      <c r="DX17" s="5"/>
      <c r="DY17" s="5"/>
      <c r="DZ17" s="5"/>
      <c r="EA17" s="5"/>
      <c r="EB17" s="5"/>
      <c r="EC17" s="5"/>
      <c r="ED17" s="5"/>
      <c r="EE17" s="5"/>
      <c r="EF17" s="5"/>
      <c r="EG17" s="5"/>
      <c r="EH17" s="5"/>
      <c r="EI17" s="5"/>
      <c r="EJ17" s="5"/>
      <c r="EK17" s="5"/>
      <c r="EL17" s="5"/>
      <c r="EM17" s="5"/>
      <c r="EN17" s="5"/>
      <c r="EO17" s="5"/>
      <c r="EP17" s="5"/>
      <c r="EQ17" s="5"/>
      <c r="ER17" s="5"/>
      <c r="ES17" s="5"/>
      <c r="ET17" s="5"/>
      <c r="EU17" s="5"/>
      <c r="EV17" s="5"/>
      <c r="EW17" s="5"/>
      <c r="EX17" s="5"/>
      <c r="EY17" s="5"/>
      <c r="EZ17" s="5"/>
      <c r="FA17" s="5"/>
      <c r="FB17" s="5"/>
      <c r="FC17" s="5"/>
      <c r="FD17" s="5"/>
      <c r="FE17" s="5"/>
      <c r="FF17" s="5"/>
      <c r="FG17" s="5"/>
      <c r="FH17" s="5"/>
      <c r="FI17" s="5"/>
      <c r="FJ17" s="5"/>
      <c r="FK17" s="5"/>
      <c r="FL17" s="5"/>
      <c r="FM17" s="5"/>
      <c r="FN17" s="5"/>
      <c r="FO17" s="5"/>
      <c r="FP17" s="5"/>
      <c r="FQ17" s="5"/>
      <c r="FR17" s="5"/>
      <c r="FS17" s="5"/>
      <c r="FT17" s="5"/>
      <c r="FU17" s="5"/>
      <c r="FV17" s="5"/>
      <c r="FW17" s="5"/>
      <c r="FX17" s="5"/>
      <c r="FY17" s="5"/>
      <c r="FZ17" s="5"/>
      <c r="GA17" s="5"/>
      <c r="GB17" s="5"/>
      <c r="GC17" s="5"/>
      <c r="GD17" s="5"/>
      <c r="GE17" s="5"/>
      <c r="GF17" s="5"/>
      <c r="GG17" s="5"/>
      <c r="GH17" s="5"/>
      <c r="GI17" s="5"/>
      <c r="GJ17" s="5"/>
      <c r="GK17" s="5"/>
      <c r="GL17" s="5"/>
      <c r="GM17" s="5"/>
      <c r="GN17" s="5"/>
      <c r="GO17" s="5"/>
      <c r="GP17" s="5"/>
      <c r="GQ17" s="5"/>
      <c r="GR17" s="5"/>
      <c r="GS17" s="5"/>
      <c r="GT17" s="5"/>
      <c r="GU17" s="5"/>
      <c r="GV17" s="5"/>
      <c r="GW17" s="5"/>
      <c r="GX17" s="5"/>
      <c r="GY17" s="5"/>
      <c r="GZ17" s="5"/>
      <c r="HA17" s="5"/>
      <c r="HB17" s="5"/>
      <c r="HC17" s="5"/>
      <c r="HD17" s="5"/>
      <c r="HE17" s="5"/>
      <c r="HF17" s="5"/>
      <c r="HG17" s="5"/>
      <c r="HH17" s="5"/>
      <c r="HI17" s="5"/>
      <c r="HJ17" s="5"/>
      <c r="HK17" s="5"/>
      <c r="HL17" s="5"/>
      <c r="HM17" s="5"/>
      <c r="HN17" s="5"/>
      <c r="HO17" s="5"/>
      <c r="HP17" s="5"/>
      <c r="HQ17" s="5"/>
    </row>
    <row r="18" s="2" customFormat="1" ht="21.95" customHeight="1" spans="1:225">
      <c r="A18" s="22" t="s">
        <v>28</v>
      </c>
      <c r="B18" s="19">
        <v>278669.2</v>
      </c>
      <c r="C18" s="19">
        <v>122973.333333333</v>
      </c>
      <c r="D18" s="19">
        <f t="shared" si="3"/>
        <v>155695.866666667</v>
      </c>
      <c r="E18" s="19">
        <v>245546</v>
      </c>
      <c r="F18" s="19">
        <v>243249.3</v>
      </c>
      <c r="G18" s="19">
        <v>1867.3</v>
      </c>
      <c r="H18" s="19">
        <v>429.4</v>
      </c>
      <c r="I18" s="19">
        <v>2113.7</v>
      </c>
      <c r="J18" s="19">
        <v>10289.8</v>
      </c>
      <c r="K18" s="19">
        <v>9445.5</v>
      </c>
      <c r="L18" s="19">
        <v>11107.1</v>
      </c>
      <c r="M18" s="32">
        <v>8265799</v>
      </c>
      <c r="N18" s="32">
        <v>8265799</v>
      </c>
      <c r="O18" s="32">
        <v>59151</v>
      </c>
      <c r="P18" s="33">
        <v>55.27</v>
      </c>
      <c r="Q18" s="19" t="s">
        <v>28</v>
      </c>
      <c r="R18" s="19">
        <v>723.153025501226</v>
      </c>
      <c r="S18" s="19">
        <f t="shared" si="4"/>
        <v>826.5799</v>
      </c>
      <c r="T18" s="19">
        <f t="shared" si="5"/>
        <v>826.5799</v>
      </c>
      <c r="U18" s="19">
        <f t="shared" si="1"/>
        <v>826.5799</v>
      </c>
      <c r="V18" s="19">
        <f t="shared" si="2"/>
        <v>826.5799</v>
      </c>
      <c r="W18" s="40">
        <v>128.3</v>
      </c>
      <c r="X18" s="40">
        <v>25.9</v>
      </c>
      <c r="Y18" s="40">
        <v>62</v>
      </c>
      <c r="Z18" s="40">
        <v>96</v>
      </c>
      <c r="AA18" s="46">
        <v>100</v>
      </c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  <c r="AR18" s="5"/>
      <c r="AS18" s="5"/>
      <c r="AT18" s="5"/>
      <c r="AU18" s="5"/>
      <c r="AV18" s="5"/>
      <c r="AW18" s="5"/>
      <c r="AX18" s="5"/>
      <c r="AY18" s="5"/>
      <c r="AZ18" s="5"/>
      <c r="BA18" s="5"/>
      <c r="BB18" s="5"/>
      <c r="BC18" s="5"/>
      <c r="BD18" s="5"/>
      <c r="BE18" s="5"/>
      <c r="BF18" s="5"/>
      <c r="BG18" s="5"/>
      <c r="BH18" s="5"/>
      <c r="BI18" s="5"/>
      <c r="BJ18" s="5"/>
      <c r="BK18" s="5"/>
      <c r="BL18" s="5"/>
      <c r="BM18" s="5"/>
      <c r="BN18" s="5"/>
      <c r="BO18" s="5"/>
      <c r="BP18" s="5"/>
      <c r="BQ18" s="5"/>
      <c r="BR18" s="5"/>
      <c r="BS18" s="5"/>
      <c r="BT18" s="5"/>
      <c r="BU18" s="5"/>
      <c r="BV18" s="5"/>
      <c r="BW18" s="5"/>
      <c r="BX18" s="5"/>
      <c r="BY18" s="5"/>
      <c r="BZ18" s="5"/>
      <c r="CA18" s="5"/>
      <c r="CB18" s="5"/>
      <c r="CC18" s="5"/>
      <c r="CD18" s="5"/>
      <c r="CE18" s="5"/>
      <c r="CF18" s="5"/>
      <c r="CG18" s="5"/>
      <c r="CH18" s="5"/>
      <c r="CI18" s="5"/>
      <c r="CJ18" s="5"/>
      <c r="CK18" s="5"/>
      <c r="CL18" s="5"/>
      <c r="CM18" s="5"/>
      <c r="CN18" s="5"/>
      <c r="CO18" s="5"/>
      <c r="CP18" s="5"/>
      <c r="CQ18" s="5"/>
      <c r="CR18" s="5"/>
      <c r="CS18" s="5"/>
      <c r="CT18" s="5"/>
      <c r="CU18" s="5"/>
      <c r="CV18" s="5"/>
      <c r="CW18" s="5"/>
      <c r="CX18" s="5"/>
      <c r="CY18" s="5"/>
      <c r="CZ18" s="5"/>
      <c r="DA18" s="5"/>
      <c r="DB18" s="5"/>
      <c r="DC18" s="5"/>
      <c r="DD18" s="5"/>
      <c r="DE18" s="5"/>
      <c r="DF18" s="5"/>
      <c r="DG18" s="5"/>
      <c r="DH18" s="5"/>
      <c r="DI18" s="5"/>
      <c r="DJ18" s="5"/>
      <c r="DK18" s="5"/>
      <c r="DL18" s="5"/>
      <c r="DM18" s="5"/>
      <c r="DN18" s="5"/>
      <c r="DO18" s="5"/>
      <c r="DP18" s="5"/>
      <c r="DQ18" s="5"/>
      <c r="DR18" s="5"/>
      <c r="DS18" s="5"/>
      <c r="DT18" s="5"/>
      <c r="DU18" s="5"/>
      <c r="DV18" s="5"/>
      <c r="DW18" s="5"/>
      <c r="DX18" s="5"/>
      <c r="DY18" s="5"/>
      <c r="DZ18" s="5"/>
      <c r="EA18" s="5"/>
      <c r="EB18" s="5"/>
      <c r="EC18" s="5"/>
      <c r="ED18" s="5"/>
      <c r="EE18" s="5"/>
      <c r="EF18" s="5"/>
      <c r="EG18" s="5"/>
      <c r="EH18" s="5"/>
      <c r="EI18" s="5"/>
      <c r="EJ18" s="5"/>
      <c r="EK18" s="5"/>
      <c r="EL18" s="5"/>
      <c r="EM18" s="5"/>
      <c r="EN18" s="5"/>
      <c r="EO18" s="5"/>
      <c r="EP18" s="5"/>
      <c r="EQ18" s="5"/>
      <c r="ER18" s="5"/>
      <c r="ES18" s="5"/>
      <c r="ET18" s="5"/>
      <c r="EU18" s="5"/>
      <c r="EV18" s="5"/>
      <c r="EW18" s="5"/>
      <c r="EX18" s="5"/>
      <c r="EY18" s="5"/>
      <c r="EZ18" s="5"/>
      <c r="FA18" s="5"/>
      <c r="FB18" s="5"/>
      <c r="FC18" s="5"/>
      <c r="FD18" s="5"/>
      <c r="FE18" s="5"/>
      <c r="FF18" s="5"/>
      <c r="FG18" s="5"/>
      <c r="FH18" s="5"/>
      <c r="FI18" s="5"/>
      <c r="FJ18" s="5"/>
      <c r="FK18" s="5"/>
      <c r="FL18" s="5"/>
      <c r="FM18" s="5"/>
      <c r="FN18" s="5"/>
      <c r="FO18" s="5"/>
      <c r="FP18" s="5"/>
      <c r="FQ18" s="5"/>
      <c r="FR18" s="5"/>
      <c r="FS18" s="5"/>
      <c r="FT18" s="5"/>
      <c r="FU18" s="5"/>
      <c r="FV18" s="5"/>
      <c r="FW18" s="5"/>
      <c r="FX18" s="5"/>
      <c r="FY18" s="5"/>
      <c r="FZ18" s="5"/>
      <c r="GA18" s="5"/>
      <c r="GB18" s="5"/>
      <c r="GC18" s="5"/>
      <c r="GD18" s="5"/>
      <c r="GE18" s="5"/>
      <c r="GF18" s="5"/>
      <c r="GG18" s="5"/>
      <c r="GH18" s="5"/>
      <c r="GI18" s="5"/>
      <c r="GJ18" s="5"/>
      <c r="GK18" s="5"/>
      <c r="GL18" s="5"/>
      <c r="GM18" s="5"/>
      <c r="GN18" s="5"/>
      <c r="GO18" s="5"/>
      <c r="GP18" s="5"/>
      <c r="GQ18" s="5"/>
      <c r="GR18" s="5"/>
      <c r="GS18" s="5"/>
      <c r="GT18" s="5"/>
      <c r="GU18" s="5"/>
      <c r="GV18" s="5"/>
      <c r="GW18" s="5"/>
      <c r="GX18" s="5"/>
      <c r="GY18" s="5"/>
      <c r="GZ18" s="5"/>
      <c r="HA18" s="5"/>
      <c r="HB18" s="5"/>
      <c r="HC18" s="5"/>
      <c r="HD18" s="5"/>
      <c r="HE18" s="5"/>
      <c r="HF18" s="5"/>
      <c r="HG18" s="5"/>
      <c r="HH18" s="5"/>
      <c r="HI18" s="5"/>
      <c r="HJ18" s="5"/>
      <c r="HK18" s="5"/>
      <c r="HL18" s="5"/>
      <c r="HM18" s="5"/>
      <c r="HN18" s="5"/>
      <c r="HO18" s="5"/>
      <c r="HP18" s="5"/>
      <c r="HQ18" s="5"/>
    </row>
    <row r="19" s="3" customFormat="1" ht="21.95" customHeight="1" spans="1:225">
      <c r="A19" s="20" t="s">
        <v>29</v>
      </c>
      <c r="B19" s="19">
        <v>48866.67</v>
      </c>
      <c r="C19" s="19">
        <v>21960</v>
      </c>
      <c r="D19" s="19">
        <f t="shared" si="3"/>
        <v>26906.67</v>
      </c>
      <c r="E19" s="19">
        <v>27730.07</v>
      </c>
      <c r="F19" s="19">
        <v>27631.2</v>
      </c>
      <c r="G19" s="19">
        <v>98.87</v>
      </c>
      <c r="H19" s="19"/>
      <c r="I19" s="19"/>
      <c r="J19" s="19">
        <v>20452.44</v>
      </c>
      <c r="K19" s="19">
        <v>5.16</v>
      </c>
      <c r="L19" s="19">
        <v>679</v>
      </c>
      <c r="M19" s="32">
        <v>2680040</v>
      </c>
      <c r="N19" s="32">
        <v>2679882</v>
      </c>
      <c r="O19" s="32">
        <v>8413.09</v>
      </c>
      <c r="P19" s="33">
        <v>35.6195600148278</v>
      </c>
      <c r="Q19" s="19" t="s">
        <v>29</v>
      </c>
      <c r="R19" s="19">
        <v>282.9029</v>
      </c>
      <c r="S19" s="19">
        <f t="shared" si="4"/>
        <v>267.9882</v>
      </c>
      <c r="T19" s="19">
        <f t="shared" si="5"/>
        <v>268.004</v>
      </c>
      <c r="U19" s="19">
        <f t="shared" si="1"/>
        <v>267.9882</v>
      </c>
      <c r="V19" s="19">
        <f t="shared" si="2"/>
        <v>268.004</v>
      </c>
      <c r="W19" s="40" t="s">
        <v>55</v>
      </c>
      <c r="X19" s="40" t="s">
        <v>56</v>
      </c>
      <c r="Y19" s="40">
        <v>67</v>
      </c>
      <c r="Z19" s="40">
        <v>80</v>
      </c>
      <c r="AA19" s="46">
        <v>100</v>
      </c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  <c r="AR19" s="5"/>
      <c r="AS19" s="5"/>
      <c r="AT19" s="5"/>
      <c r="AU19" s="5"/>
      <c r="AV19" s="5"/>
      <c r="AW19" s="5"/>
      <c r="AX19" s="5"/>
      <c r="AY19" s="5"/>
      <c r="AZ19" s="5"/>
      <c r="BA19" s="5"/>
      <c r="BB19" s="5"/>
      <c r="BC19" s="5"/>
      <c r="BD19" s="5"/>
      <c r="BE19" s="5"/>
      <c r="BF19" s="5"/>
      <c r="BG19" s="5"/>
      <c r="BH19" s="5"/>
      <c r="BI19" s="5"/>
      <c r="BJ19" s="5"/>
      <c r="BK19" s="5"/>
      <c r="BL19" s="5"/>
      <c r="BM19" s="5"/>
      <c r="BN19" s="5"/>
      <c r="BO19" s="5"/>
      <c r="BP19" s="5"/>
      <c r="BQ19" s="5"/>
      <c r="BR19" s="5"/>
      <c r="BS19" s="5"/>
      <c r="BT19" s="5"/>
      <c r="BU19" s="5"/>
      <c r="BV19" s="5"/>
      <c r="BW19" s="5"/>
      <c r="BX19" s="5"/>
      <c r="BY19" s="5"/>
      <c r="BZ19" s="5"/>
      <c r="CA19" s="5"/>
      <c r="CB19" s="5"/>
      <c r="CC19" s="5"/>
      <c r="CD19" s="5"/>
      <c r="CE19" s="5"/>
      <c r="CF19" s="5"/>
      <c r="CG19" s="5"/>
      <c r="CH19" s="5"/>
      <c r="CI19" s="5"/>
      <c r="CJ19" s="5"/>
      <c r="CK19" s="5"/>
      <c r="CL19" s="5"/>
      <c r="CM19" s="5"/>
      <c r="CN19" s="5"/>
      <c r="CO19" s="5"/>
      <c r="CP19" s="5"/>
      <c r="CQ19" s="5"/>
      <c r="CR19" s="5"/>
      <c r="CS19" s="5"/>
      <c r="CT19" s="5"/>
      <c r="CU19" s="5"/>
      <c r="CV19" s="5"/>
      <c r="CW19" s="5"/>
      <c r="CX19" s="5"/>
      <c r="CY19" s="5"/>
      <c r="CZ19" s="5"/>
      <c r="DA19" s="5"/>
      <c r="DB19" s="5"/>
      <c r="DC19" s="5"/>
      <c r="DD19" s="5"/>
      <c r="DE19" s="5"/>
      <c r="DF19" s="5"/>
      <c r="DG19" s="5"/>
      <c r="DH19" s="5"/>
      <c r="DI19" s="5"/>
      <c r="DJ19" s="5"/>
      <c r="DK19" s="5"/>
      <c r="DL19" s="5"/>
      <c r="DM19" s="5"/>
      <c r="DN19" s="5"/>
      <c r="DO19" s="5"/>
      <c r="DP19" s="5"/>
      <c r="DQ19" s="5"/>
      <c r="DR19" s="5"/>
      <c r="DS19" s="5"/>
      <c r="DT19" s="5"/>
      <c r="DU19" s="5"/>
      <c r="DV19" s="5"/>
      <c r="DW19" s="5"/>
      <c r="DX19" s="5"/>
      <c r="DY19" s="5"/>
      <c r="DZ19" s="5"/>
      <c r="EA19" s="5"/>
      <c r="EB19" s="5"/>
      <c r="EC19" s="5"/>
      <c r="ED19" s="5"/>
      <c r="EE19" s="5"/>
      <c r="EF19" s="5"/>
      <c r="EG19" s="5"/>
      <c r="EH19" s="5"/>
      <c r="EI19" s="5"/>
      <c r="EJ19" s="5"/>
      <c r="EK19" s="5"/>
      <c r="EL19" s="5"/>
      <c r="EM19" s="5"/>
      <c r="EN19" s="5"/>
      <c r="EO19" s="5"/>
      <c r="EP19" s="5"/>
      <c r="EQ19" s="5"/>
      <c r="ER19" s="5"/>
      <c r="ES19" s="5"/>
      <c r="ET19" s="5"/>
      <c r="EU19" s="5"/>
      <c r="EV19" s="5"/>
      <c r="EW19" s="5"/>
      <c r="EX19" s="5"/>
      <c r="EY19" s="5"/>
      <c r="EZ19" s="5"/>
      <c r="FA19" s="5"/>
      <c r="FB19" s="5"/>
      <c r="FC19" s="5"/>
      <c r="FD19" s="5"/>
      <c r="FE19" s="5"/>
      <c r="FF19" s="5"/>
      <c r="FG19" s="5"/>
      <c r="FH19" s="5"/>
      <c r="FI19" s="5"/>
      <c r="FJ19" s="5"/>
      <c r="FK19" s="5"/>
      <c r="FL19" s="5"/>
      <c r="FM19" s="5"/>
      <c r="FN19" s="5"/>
      <c r="FO19" s="5"/>
      <c r="FP19" s="5"/>
      <c r="FQ19" s="5"/>
      <c r="FR19" s="5"/>
      <c r="FS19" s="5"/>
      <c r="FT19" s="5"/>
      <c r="FU19" s="5"/>
      <c r="FV19" s="5"/>
      <c r="FW19" s="5"/>
      <c r="FX19" s="5"/>
      <c r="FY19" s="5"/>
      <c r="FZ19" s="5"/>
      <c r="GA19" s="5"/>
      <c r="GB19" s="5"/>
      <c r="GC19" s="5"/>
      <c r="GD19" s="5"/>
      <c r="GE19" s="5"/>
      <c r="GF19" s="5"/>
      <c r="GG19" s="5"/>
      <c r="GH19" s="5"/>
      <c r="GI19" s="5"/>
      <c r="GJ19" s="5"/>
      <c r="GK19" s="5"/>
      <c r="GL19" s="5"/>
      <c r="GM19" s="5"/>
      <c r="GN19" s="5"/>
      <c r="GO19" s="5"/>
      <c r="GP19" s="5"/>
      <c r="GQ19" s="5"/>
      <c r="GR19" s="5"/>
      <c r="GS19" s="5"/>
      <c r="GT19" s="5"/>
      <c r="GU19" s="5"/>
      <c r="GV19" s="5"/>
      <c r="GW19" s="5"/>
      <c r="GX19" s="5"/>
      <c r="GY19" s="5"/>
      <c r="GZ19" s="5"/>
      <c r="HA19" s="5"/>
      <c r="HB19" s="5"/>
      <c r="HC19" s="5"/>
      <c r="HD19" s="5"/>
      <c r="HE19" s="5"/>
      <c r="HF19" s="5"/>
      <c r="HG19" s="5"/>
      <c r="HH19" s="5"/>
      <c r="HI19" s="5"/>
      <c r="HJ19" s="5"/>
      <c r="HK19" s="5"/>
      <c r="HL19" s="5"/>
      <c r="HM19" s="5"/>
      <c r="HN19" s="5"/>
      <c r="HO19" s="5"/>
      <c r="HP19" s="5"/>
      <c r="HQ19" s="5"/>
    </row>
    <row r="20" s="2" customFormat="1" ht="21.95" customHeight="1" spans="1:225">
      <c r="A20" s="20" t="s">
        <v>30</v>
      </c>
      <c r="B20" s="19">
        <v>28897.7</v>
      </c>
      <c r="C20" s="19">
        <v>17186.6666666667</v>
      </c>
      <c r="D20" s="19">
        <f t="shared" si="3"/>
        <v>11711.0333333333</v>
      </c>
      <c r="E20" s="19">
        <f>F20+G20</f>
        <v>27883.4</v>
      </c>
      <c r="F20" s="19">
        <v>27746.8</v>
      </c>
      <c r="G20" s="19">
        <v>136.6</v>
      </c>
      <c r="H20" s="19"/>
      <c r="I20" s="19">
        <v>116.4</v>
      </c>
      <c r="J20" s="19">
        <v>256.9</v>
      </c>
      <c r="K20" s="19">
        <v>105.9</v>
      </c>
      <c r="L20" s="19">
        <v>449.2</v>
      </c>
      <c r="M20" s="32">
        <v>3379847</v>
      </c>
      <c r="N20" s="32">
        <v>3019935</v>
      </c>
      <c r="O20" s="32">
        <v>8428.83</v>
      </c>
      <c r="P20" s="33">
        <v>23.06</v>
      </c>
      <c r="Q20" s="19" t="s">
        <v>30</v>
      </c>
      <c r="R20" s="19">
        <v>239.918458113448</v>
      </c>
      <c r="S20" s="19">
        <f t="shared" si="4"/>
        <v>301.9935</v>
      </c>
      <c r="T20" s="19">
        <f t="shared" si="5"/>
        <v>337.9847</v>
      </c>
      <c r="U20" s="19">
        <f t="shared" si="1"/>
        <v>301.9935</v>
      </c>
      <c r="V20" s="19">
        <f t="shared" si="2"/>
        <v>337.9847</v>
      </c>
      <c r="W20" s="38">
        <v>5.22</v>
      </c>
      <c r="X20" s="38">
        <v>24.13</v>
      </c>
      <c r="Y20" s="38">
        <v>95</v>
      </c>
      <c r="Z20" s="38">
        <v>90</v>
      </c>
      <c r="AA20" s="45">
        <v>100</v>
      </c>
      <c r="AB20" s="5"/>
      <c r="AC20" s="5"/>
      <c r="AD20" s="5"/>
      <c r="AE20" s="5"/>
      <c r="AF20" s="5"/>
      <c r="AG20" s="5"/>
      <c r="AH20" s="5"/>
      <c r="AI20" s="5"/>
      <c r="AJ20" s="5"/>
      <c r="AK20" s="5"/>
      <c r="AL20" s="5"/>
      <c r="AM20" s="5"/>
      <c r="AN20" s="5"/>
      <c r="AO20" s="5"/>
      <c r="AP20" s="5"/>
      <c r="AQ20" s="5"/>
      <c r="AR20" s="5"/>
      <c r="AS20" s="5"/>
      <c r="AT20" s="5"/>
      <c r="AU20" s="5"/>
      <c r="AV20" s="5"/>
      <c r="AW20" s="5"/>
      <c r="AX20" s="5"/>
      <c r="AY20" s="5"/>
      <c r="AZ20" s="5"/>
      <c r="BA20" s="5"/>
      <c r="BB20" s="5"/>
      <c r="BC20" s="5"/>
      <c r="BD20" s="5"/>
      <c r="BE20" s="5"/>
      <c r="BF20" s="5"/>
      <c r="BG20" s="5"/>
      <c r="BH20" s="5"/>
      <c r="BI20" s="5"/>
      <c r="BJ20" s="5"/>
      <c r="BK20" s="5"/>
      <c r="BL20" s="5"/>
      <c r="BM20" s="5"/>
      <c r="BN20" s="5"/>
      <c r="BO20" s="5"/>
      <c r="BP20" s="5"/>
      <c r="BQ20" s="5"/>
      <c r="BR20" s="5"/>
      <c r="BS20" s="5"/>
      <c r="BT20" s="5"/>
      <c r="BU20" s="5"/>
      <c r="BV20" s="5"/>
      <c r="BW20" s="5"/>
      <c r="BX20" s="5"/>
      <c r="BY20" s="5"/>
      <c r="BZ20" s="5"/>
      <c r="CA20" s="5"/>
      <c r="CB20" s="5"/>
      <c r="CC20" s="5"/>
      <c r="CD20" s="5"/>
      <c r="CE20" s="5"/>
      <c r="CF20" s="5"/>
      <c r="CG20" s="5"/>
      <c r="CH20" s="5"/>
      <c r="CI20" s="5"/>
      <c r="CJ20" s="5"/>
      <c r="CK20" s="5"/>
      <c r="CL20" s="5"/>
      <c r="CM20" s="5"/>
      <c r="CN20" s="5"/>
      <c r="CO20" s="5"/>
      <c r="CP20" s="5"/>
      <c r="CQ20" s="5"/>
      <c r="CR20" s="5"/>
      <c r="CS20" s="5"/>
      <c r="CT20" s="5"/>
      <c r="CU20" s="5"/>
      <c r="CV20" s="5"/>
      <c r="CW20" s="5"/>
      <c r="CX20" s="5"/>
      <c r="CY20" s="5"/>
      <c r="CZ20" s="5"/>
      <c r="DA20" s="5"/>
      <c r="DB20" s="5"/>
      <c r="DC20" s="5"/>
      <c r="DD20" s="5"/>
      <c r="DE20" s="5"/>
      <c r="DF20" s="5"/>
      <c r="DG20" s="5"/>
      <c r="DH20" s="5"/>
      <c r="DI20" s="5"/>
      <c r="DJ20" s="5"/>
      <c r="DK20" s="5"/>
      <c r="DL20" s="5"/>
      <c r="DM20" s="5"/>
      <c r="DN20" s="5"/>
      <c r="DO20" s="5"/>
      <c r="DP20" s="5"/>
      <c r="DQ20" s="5"/>
      <c r="DR20" s="5"/>
      <c r="DS20" s="5"/>
      <c r="DT20" s="5"/>
      <c r="DU20" s="5"/>
      <c r="DV20" s="5"/>
      <c r="DW20" s="5"/>
      <c r="DX20" s="5"/>
      <c r="DY20" s="5"/>
      <c r="DZ20" s="5"/>
      <c r="EA20" s="5"/>
      <c r="EB20" s="5"/>
      <c r="EC20" s="5"/>
      <c r="ED20" s="5"/>
      <c r="EE20" s="5"/>
      <c r="EF20" s="5"/>
      <c r="EG20" s="5"/>
      <c r="EH20" s="5"/>
      <c r="EI20" s="5"/>
      <c r="EJ20" s="5"/>
      <c r="EK20" s="5"/>
      <c r="EL20" s="5"/>
      <c r="EM20" s="5"/>
      <c r="EN20" s="5"/>
      <c r="EO20" s="5"/>
      <c r="EP20" s="5"/>
      <c r="EQ20" s="5"/>
      <c r="ER20" s="5"/>
      <c r="ES20" s="5"/>
      <c r="ET20" s="5"/>
      <c r="EU20" s="5"/>
      <c r="EV20" s="5"/>
      <c r="EW20" s="5"/>
      <c r="EX20" s="5"/>
      <c r="EY20" s="5"/>
      <c r="EZ20" s="5"/>
      <c r="FA20" s="5"/>
      <c r="FB20" s="5"/>
      <c r="FC20" s="5"/>
      <c r="FD20" s="5"/>
      <c r="FE20" s="5"/>
      <c r="FF20" s="5"/>
      <c r="FG20" s="5"/>
      <c r="FH20" s="5"/>
      <c r="FI20" s="5"/>
      <c r="FJ20" s="5"/>
      <c r="FK20" s="5"/>
      <c r="FL20" s="5"/>
      <c r="FM20" s="5"/>
      <c r="FN20" s="5"/>
      <c r="FO20" s="5"/>
      <c r="FP20" s="5"/>
      <c r="FQ20" s="5"/>
      <c r="FR20" s="5"/>
      <c r="FS20" s="5"/>
      <c r="FT20" s="5"/>
      <c r="FU20" s="5"/>
      <c r="FV20" s="5"/>
      <c r="FW20" s="5"/>
      <c r="FX20" s="5"/>
      <c r="FY20" s="5"/>
      <c r="FZ20" s="5"/>
      <c r="GA20" s="5"/>
      <c r="GB20" s="5"/>
      <c r="GC20" s="5"/>
      <c r="GD20" s="5"/>
      <c r="GE20" s="5"/>
      <c r="GF20" s="5"/>
      <c r="GG20" s="5"/>
      <c r="GH20" s="5"/>
      <c r="GI20" s="5"/>
      <c r="GJ20" s="5"/>
      <c r="GK20" s="5"/>
      <c r="GL20" s="5"/>
      <c r="GM20" s="5"/>
      <c r="GN20" s="5"/>
      <c r="GO20" s="5"/>
      <c r="GP20" s="5"/>
      <c r="GQ20" s="5"/>
      <c r="GR20" s="5"/>
      <c r="GS20" s="5"/>
      <c r="GT20" s="5"/>
      <c r="GU20" s="5"/>
      <c r="GV20" s="5"/>
      <c r="GW20" s="5"/>
      <c r="GX20" s="5"/>
      <c r="GY20" s="5"/>
      <c r="GZ20" s="5"/>
      <c r="HA20" s="5"/>
      <c r="HB20" s="5"/>
      <c r="HC20" s="5"/>
      <c r="HD20" s="5"/>
      <c r="HE20" s="5"/>
      <c r="HF20" s="5"/>
      <c r="HG20" s="5"/>
      <c r="HH20" s="5"/>
      <c r="HI20" s="5"/>
      <c r="HJ20" s="5"/>
      <c r="HK20" s="5"/>
      <c r="HL20" s="5"/>
      <c r="HM20" s="5"/>
      <c r="HN20" s="5"/>
      <c r="HO20" s="5"/>
      <c r="HP20" s="5"/>
      <c r="HQ20" s="5"/>
    </row>
    <row r="21" s="2" customFormat="1" ht="21.95" customHeight="1" spans="1:225">
      <c r="A21" s="20" t="s">
        <v>31</v>
      </c>
      <c r="B21" s="19">
        <v>442372</v>
      </c>
      <c r="C21" s="19">
        <v>164186.666666667</v>
      </c>
      <c r="D21" s="19">
        <f t="shared" si="3"/>
        <v>278185.333333333</v>
      </c>
      <c r="E21" s="19">
        <v>388678.7</v>
      </c>
      <c r="F21" s="19">
        <v>384040.1</v>
      </c>
      <c r="G21" s="19">
        <v>4359.9</v>
      </c>
      <c r="H21" s="19">
        <v>278.7</v>
      </c>
      <c r="I21" s="19">
        <v>571.7</v>
      </c>
      <c r="J21" s="19">
        <v>38537.9</v>
      </c>
      <c r="K21" s="19">
        <v>4516.7</v>
      </c>
      <c r="L21" s="19">
        <v>8993.9</v>
      </c>
      <c r="M21" s="32">
        <v>22741794</v>
      </c>
      <c r="N21" s="32">
        <v>22299636</v>
      </c>
      <c r="O21" s="32">
        <v>861330</v>
      </c>
      <c r="P21" s="33">
        <v>46.29</v>
      </c>
      <c r="Q21" s="19" t="s">
        <v>31</v>
      </c>
      <c r="R21" s="19">
        <v>2002.43518895756</v>
      </c>
      <c r="S21" s="19">
        <f t="shared" si="4"/>
        <v>2229.9636</v>
      </c>
      <c r="T21" s="19">
        <f t="shared" si="5"/>
        <v>2274.1794</v>
      </c>
      <c r="U21" s="19">
        <f t="shared" si="1"/>
        <v>2229.9636</v>
      </c>
      <c r="V21" s="19">
        <f t="shared" si="2"/>
        <v>2274.1794</v>
      </c>
      <c r="W21" s="39">
        <v>36.8579571428571</v>
      </c>
      <c r="X21" s="39">
        <v>5.58</v>
      </c>
      <c r="Y21" s="39">
        <v>45.0718571428571</v>
      </c>
      <c r="Z21" s="39">
        <v>77.1428571428571</v>
      </c>
      <c r="AA21" s="47">
        <v>100</v>
      </c>
      <c r="AB21" s="5"/>
      <c r="AC21" s="5"/>
      <c r="AD21" s="5"/>
      <c r="AE21" s="5"/>
      <c r="AF21" s="5"/>
      <c r="AG21" s="5"/>
      <c r="AH21" s="5"/>
      <c r="AI21" s="5"/>
      <c r="AJ21" s="5"/>
      <c r="AK21" s="5"/>
      <c r="AL21" s="5"/>
      <c r="AM21" s="5"/>
      <c r="AN21" s="5"/>
      <c r="AO21" s="5"/>
      <c r="AP21" s="5"/>
      <c r="AQ21" s="5"/>
      <c r="AR21" s="5"/>
      <c r="AS21" s="5"/>
      <c r="AT21" s="5"/>
      <c r="AU21" s="5"/>
      <c r="AV21" s="5"/>
      <c r="AW21" s="5"/>
      <c r="AX21" s="5"/>
      <c r="AY21" s="5"/>
      <c r="AZ21" s="5"/>
      <c r="BA21" s="5"/>
      <c r="BB21" s="5"/>
      <c r="BC21" s="5"/>
      <c r="BD21" s="5"/>
      <c r="BE21" s="5"/>
      <c r="BF21" s="5"/>
      <c r="BG21" s="5"/>
      <c r="BH21" s="5"/>
      <c r="BI21" s="5"/>
      <c r="BJ21" s="5"/>
      <c r="BK21" s="5"/>
      <c r="BL21" s="5"/>
      <c r="BM21" s="5"/>
      <c r="BN21" s="5"/>
      <c r="BO21" s="5"/>
      <c r="BP21" s="5"/>
      <c r="BQ21" s="5"/>
      <c r="BR21" s="5"/>
      <c r="BS21" s="5"/>
      <c r="BT21" s="5"/>
      <c r="BU21" s="5"/>
      <c r="BV21" s="5"/>
      <c r="BW21" s="5"/>
      <c r="BX21" s="5"/>
      <c r="BY21" s="5"/>
      <c r="BZ21" s="5"/>
      <c r="CA21" s="5"/>
      <c r="CB21" s="5"/>
      <c r="CC21" s="5"/>
      <c r="CD21" s="5"/>
      <c r="CE21" s="5"/>
      <c r="CF21" s="5"/>
      <c r="CG21" s="5"/>
      <c r="CH21" s="5"/>
      <c r="CI21" s="5"/>
      <c r="CJ21" s="5"/>
      <c r="CK21" s="5"/>
      <c r="CL21" s="5"/>
      <c r="CM21" s="5"/>
      <c r="CN21" s="5"/>
      <c r="CO21" s="5"/>
      <c r="CP21" s="5"/>
      <c r="CQ21" s="5"/>
      <c r="CR21" s="5"/>
      <c r="CS21" s="5"/>
      <c r="CT21" s="5"/>
      <c r="CU21" s="5"/>
      <c r="CV21" s="5"/>
      <c r="CW21" s="5"/>
      <c r="CX21" s="5"/>
      <c r="CY21" s="5"/>
      <c r="CZ21" s="5"/>
      <c r="DA21" s="5"/>
      <c r="DB21" s="5"/>
      <c r="DC21" s="5"/>
      <c r="DD21" s="5"/>
      <c r="DE21" s="5"/>
      <c r="DF21" s="5"/>
      <c r="DG21" s="5"/>
      <c r="DH21" s="5"/>
      <c r="DI21" s="5"/>
      <c r="DJ21" s="5"/>
      <c r="DK21" s="5"/>
      <c r="DL21" s="5"/>
      <c r="DM21" s="5"/>
      <c r="DN21" s="5"/>
      <c r="DO21" s="5"/>
      <c r="DP21" s="5"/>
      <c r="DQ21" s="5"/>
      <c r="DR21" s="5"/>
      <c r="DS21" s="5"/>
      <c r="DT21" s="5"/>
      <c r="DU21" s="5"/>
      <c r="DV21" s="5"/>
      <c r="DW21" s="5"/>
      <c r="DX21" s="5"/>
      <c r="DY21" s="5"/>
      <c r="DZ21" s="5"/>
      <c r="EA21" s="5"/>
      <c r="EB21" s="5"/>
      <c r="EC21" s="5"/>
      <c r="ED21" s="5"/>
      <c r="EE21" s="5"/>
      <c r="EF21" s="5"/>
      <c r="EG21" s="5"/>
      <c r="EH21" s="5"/>
      <c r="EI21" s="5"/>
      <c r="EJ21" s="5"/>
      <c r="EK21" s="5"/>
      <c r="EL21" s="5"/>
      <c r="EM21" s="5"/>
      <c r="EN21" s="5"/>
      <c r="EO21" s="5"/>
      <c r="EP21" s="5"/>
      <c r="EQ21" s="5"/>
      <c r="ER21" s="5"/>
      <c r="ES21" s="5"/>
      <c r="ET21" s="5"/>
      <c r="EU21" s="5"/>
      <c r="EV21" s="5"/>
      <c r="EW21" s="5"/>
      <c r="EX21" s="5"/>
      <c r="EY21" s="5"/>
      <c r="EZ21" s="5"/>
      <c r="FA21" s="5"/>
      <c r="FB21" s="5"/>
      <c r="FC21" s="5"/>
      <c r="FD21" s="5"/>
      <c r="FE21" s="5"/>
      <c r="FF21" s="5"/>
      <c r="FG21" s="5"/>
      <c r="FH21" s="5"/>
      <c r="FI21" s="5"/>
      <c r="FJ21" s="5"/>
      <c r="FK21" s="5"/>
      <c r="FL21" s="5"/>
      <c r="FM21" s="5"/>
      <c r="FN21" s="5"/>
      <c r="FO21" s="5"/>
      <c r="FP21" s="5"/>
      <c r="FQ21" s="5"/>
      <c r="FR21" s="5"/>
      <c r="FS21" s="5"/>
      <c r="FT21" s="5"/>
      <c r="FU21" s="5"/>
      <c r="FV21" s="5"/>
      <c r="FW21" s="5"/>
      <c r="FX21" s="5"/>
      <c r="FY21" s="5"/>
      <c r="FZ21" s="5"/>
      <c r="GA21" s="5"/>
      <c r="GB21" s="5"/>
      <c r="GC21" s="5"/>
      <c r="GD21" s="5"/>
      <c r="GE21" s="5"/>
      <c r="GF21" s="5"/>
      <c r="GG21" s="5"/>
      <c r="GH21" s="5"/>
      <c r="GI21" s="5"/>
      <c r="GJ21" s="5"/>
      <c r="GK21" s="5"/>
      <c r="GL21" s="5"/>
      <c r="GM21" s="5"/>
      <c r="GN21" s="5"/>
      <c r="GO21" s="5"/>
      <c r="GP21" s="5"/>
      <c r="GQ21" s="5"/>
      <c r="GR21" s="5"/>
      <c r="GS21" s="5"/>
      <c r="GT21" s="5"/>
      <c r="GU21" s="5"/>
      <c r="GV21" s="5"/>
      <c r="GW21" s="5"/>
      <c r="GX21" s="5"/>
      <c r="GY21" s="5"/>
      <c r="GZ21" s="5"/>
      <c r="HA21" s="5"/>
      <c r="HB21" s="5"/>
      <c r="HC21" s="5"/>
      <c r="HD21" s="5"/>
      <c r="HE21" s="5"/>
      <c r="HF21" s="5"/>
      <c r="HG21" s="5"/>
      <c r="HH21" s="5"/>
      <c r="HI21" s="5"/>
      <c r="HJ21" s="5"/>
      <c r="HK21" s="5"/>
      <c r="HL21" s="5"/>
      <c r="HM21" s="5"/>
      <c r="HN21" s="5"/>
      <c r="HO21" s="5"/>
      <c r="HP21" s="5"/>
      <c r="HQ21" s="5"/>
    </row>
    <row r="22" s="4" customFormat="1" ht="21.95" customHeight="1" spans="1:225">
      <c r="A22" s="24" t="s">
        <v>32</v>
      </c>
      <c r="B22" s="19">
        <v>432164.7</v>
      </c>
      <c r="C22" s="19">
        <v>160373.333333333</v>
      </c>
      <c r="D22" s="19">
        <f t="shared" si="3"/>
        <v>271791.366666667</v>
      </c>
      <c r="E22" s="19">
        <v>414839.4</v>
      </c>
      <c r="F22" s="19">
        <v>411539</v>
      </c>
      <c r="G22" s="19">
        <v>2317.9</v>
      </c>
      <c r="H22" s="19">
        <v>982.5</v>
      </c>
      <c r="I22" s="19">
        <v>1955</v>
      </c>
      <c r="J22" s="19">
        <v>9371.9</v>
      </c>
      <c r="K22" s="19">
        <v>661.9</v>
      </c>
      <c r="L22" s="19">
        <v>5094.4</v>
      </c>
      <c r="M22" s="32">
        <v>27979315</v>
      </c>
      <c r="N22" s="32">
        <v>27948067</v>
      </c>
      <c r="O22" s="32">
        <v>461471</v>
      </c>
      <c r="P22" s="33">
        <v>58.75</v>
      </c>
      <c r="Q22" s="19" t="s">
        <v>32</v>
      </c>
      <c r="R22" s="19">
        <v>2467.67011709941</v>
      </c>
      <c r="S22" s="19">
        <f t="shared" si="4"/>
        <v>2794.8067</v>
      </c>
      <c r="T22" s="19">
        <f t="shared" si="5"/>
        <v>2797.9315</v>
      </c>
      <c r="U22" s="19">
        <f t="shared" si="1"/>
        <v>2794.8067</v>
      </c>
      <c r="V22" s="19">
        <f t="shared" si="2"/>
        <v>2797.9315</v>
      </c>
      <c r="W22" s="40">
        <v>12.6</v>
      </c>
      <c r="X22" s="40">
        <v>8.5</v>
      </c>
      <c r="Y22" s="40">
        <v>15</v>
      </c>
      <c r="Z22" s="40">
        <v>47</v>
      </c>
      <c r="AA22" s="46">
        <v>100</v>
      </c>
      <c r="AB22" s="5"/>
      <c r="AC22" s="5"/>
      <c r="AD22" s="5"/>
      <c r="AE22" s="5"/>
      <c r="AF22" s="5"/>
      <c r="AG22" s="5"/>
      <c r="AH22" s="5"/>
      <c r="AI22" s="5"/>
      <c r="AJ22" s="5"/>
      <c r="AK22" s="5"/>
      <c r="AL22" s="5"/>
      <c r="AM22" s="5"/>
      <c r="AN22" s="5"/>
      <c r="AO22" s="5"/>
      <c r="AP22" s="5"/>
      <c r="AQ22" s="5"/>
      <c r="AR22" s="5"/>
      <c r="AS22" s="5"/>
      <c r="AT22" s="5"/>
      <c r="AU22" s="5"/>
      <c r="AV22" s="5"/>
      <c r="AW22" s="5"/>
      <c r="AX22" s="5"/>
      <c r="AY22" s="5"/>
      <c r="AZ22" s="5"/>
      <c r="BA22" s="5"/>
      <c r="BB22" s="5"/>
      <c r="BC22" s="5"/>
      <c r="BD22" s="5"/>
      <c r="BE22" s="5"/>
      <c r="BF22" s="5"/>
      <c r="BG22" s="5"/>
      <c r="BH22" s="5"/>
      <c r="BI22" s="5"/>
      <c r="BJ22" s="5"/>
      <c r="BK22" s="5"/>
      <c r="BL22" s="5"/>
      <c r="BM22" s="5"/>
      <c r="BN22" s="5"/>
      <c r="BO22" s="5"/>
      <c r="BP22" s="5"/>
      <c r="BQ22" s="5"/>
      <c r="BR22" s="5"/>
      <c r="BS22" s="5"/>
      <c r="BT22" s="5"/>
      <c r="BU22" s="5"/>
      <c r="BV22" s="5"/>
      <c r="BW22" s="5"/>
      <c r="BX22" s="5"/>
      <c r="BY22" s="5"/>
      <c r="BZ22" s="5"/>
      <c r="CA22" s="5"/>
      <c r="CB22" s="5"/>
      <c r="CC22" s="5"/>
      <c r="CD22" s="5"/>
      <c r="CE22" s="5"/>
      <c r="CF22" s="5"/>
      <c r="CG22" s="5"/>
      <c r="CH22" s="5"/>
      <c r="CI22" s="5"/>
      <c r="CJ22" s="5"/>
      <c r="CK22" s="5"/>
      <c r="CL22" s="5"/>
      <c r="CM22" s="5"/>
      <c r="CN22" s="5"/>
      <c r="CO22" s="5"/>
      <c r="CP22" s="5"/>
      <c r="CQ22" s="5"/>
      <c r="CR22" s="5"/>
      <c r="CS22" s="5"/>
      <c r="CT22" s="5"/>
      <c r="CU22" s="5"/>
      <c r="CV22" s="5"/>
      <c r="CW22" s="5"/>
      <c r="CX22" s="5"/>
      <c r="CY22" s="5"/>
      <c r="CZ22" s="5"/>
      <c r="DA22" s="5"/>
      <c r="DB22" s="5"/>
      <c r="DC22" s="5"/>
      <c r="DD22" s="5"/>
      <c r="DE22" s="5"/>
      <c r="DF22" s="5"/>
      <c r="DG22" s="5"/>
      <c r="DH22" s="5"/>
      <c r="DI22" s="5"/>
      <c r="DJ22" s="5"/>
      <c r="DK22" s="5"/>
      <c r="DL22" s="5"/>
      <c r="DM22" s="5"/>
      <c r="DN22" s="5"/>
      <c r="DO22" s="5"/>
      <c r="DP22" s="5"/>
      <c r="DQ22" s="5"/>
      <c r="DR22" s="5"/>
      <c r="DS22" s="5"/>
      <c r="DT22" s="5"/>
      <c r="DU22" s="5"/>
      <c r="DV22" s="5"/>
      <c r="DW22" s="5"/>
      <c r="DX22" s="5"/>
      <c r="DY22" s="5"/>
      <c r="DZ22" s="5"/>
      <c r="EA22" s="5"/>
      <c r="EB22" s="5"/>
      <c r="EC22" s="5"/>
      <c r="ED22" s="5"/>
      <c r="EE22" s="5"/>
      <c r="EF22" s="5"/>
      <c r="EG22" s="5"/>
      <c r="EH22" s="5"/>
      <c r="EI22" s="5"/>
      <c r="EJ22" s="5"/>
      <c r="EK22" s="5"/>
      <c r="EL22" s="5"/>
      <c r="EM22" s="5"/>
      <c r="EN22" s="5"/>
      <c r="EO22" s="5"/>
      <c r="EP22" s="5"/>
      <c r="EQ22" s="5"/>
      <c r="ER22" s="5"/>
      <c r="ES22" s="5"/>
      <c r="ET22" s="5"/>
      <c r="EU22" s="5"/>
      <c r="EV22" s="5"/>
      <c r="EW22" s="5"/>
      <c r="EX22" s="5"/>
      <c r="EY22" s="5"/>
      <c r="EZ22" s="5"/>
      <c r="FA22" s="5"/>
      <c r="FB22" s="5"/>
      <c r="FC22" s="5"/>
      <c r="FD22" s="5"/>
      <c r="FE22" s="5"/>
      <c r="FF22" s="5"/>
      <c r="FG22" s="5"/>
      <c r="FH22" s="5"/>
      <c r="FI22" s="5"/>
      <c r="FJ22" s="5"/>
      <c r="FK22" s="5"/>
      <c r="FL22" s="5"/>
      <c r="FM22" s="5"/>
      <c r="FN22" s="5"/>
      <c r="FO22" s="5"/>
      <c r="FP22" s="5"/>
      <c r="FQ22" s="5"/>
      <c r="FR22" s="5"/>
      <c r="FS22" s="5"/>
      <c r="FT22" s="5"/>
      <c r="FU22" s="5"/>
      <c r="FV22" s="5"/>
      <c r="FW22" s="5"/>
      <c r="FX22" s="5"/>
      <c r="FY22" s="5"/>
      <c r="FZ22" s="5"/>
      <c r="GA22" s="5"/>
      <c r="GB22" s="5"/>
      <c r="GC22" s="5"/>
      <c r="GD22" s="5"/>
      <c r="GE22" s="5"/>
      <c r="GF22" s="5"/>
      <c r="GG22" s="5"/>
      <c r="GH22" s="5"/>
      <c r="GI22" s="5"/>
      <c r="GJ22" s="5"/>
      <c r="GK22" s="5"/>
      <c r="GL22" s="5"/>
      <c r="GM22" s="5"/>
      <c r="GN22" s="5"/>
      <c r="GO22" s="5"/>
      <c r="GP22" s="5"/>
      <c r="GQ22" s="5"/>
      <c r="GR22" s="5"/>
      <c r="GS22" s="5"/>
      <c r="GT22" s="5"/>
      <c r="GU22" s="5"/>
      <c r="GV22" s="5"/>
      <c r="GW22" s="5"/>
      <c r="GX22" s="5"/>
      <c r="GY22" s="5"/>
      <c r="GZ22" s="5"/>
      <c r="HA22" s="5"/>
      <c r="HB22" s="5"/>
      <c r="HC22" s="5"/>
      <c r="HD22" s="5"/>
      <c r="HE22" s="5"/>
      <c r="HF22" s="5"/>
      <c r="HG22" s="5"/>
      <c r="HH22" s="5"/>
      <c r="HI22" s="5"/>
      <c r="HJ22" s="5"/>
      <c r="HK22" s="5"/>
      <c r="HL22" s="5"/>
      <c r="HM22" s="5"/>
      <c r="HN22" s="5"/>
      <c r="HO22" s="5"/>
      <c r="HP22" s="5"/>
      <c r="HQ22" s="5"/>
    </row>
    <row r="23" s="1" customFormat="1" ht="21.95" customHeight="1" spans="1:225">
      <c r="A23" s="24" t="s">
        <v>33</v>
      </c>
      <c r="B23" s="19">
        <v>278852.5</v>
      </c>
      <c r="C23" s="19">
        <v>48606.6666666667</v>
      </c>
      <c r="D23" s="19">
        <f t="shared" si="3"/>
        <v>230245.833333333</v>
      </c>
      <c r="E23" s="19">
        <v>268851</v>
      </c>
      <c r="F23" s="19">
        <v>253234.6</v>
      </c>
      <c r="G23" s="19">
        <v>2140.1</v>
      </c>
      <c r="H23" s="19">
        <v>13476.3</v>
      </c>
      <c r="I23" s="19">
        <v>111</v>
      </c>
      <c r="J23" s="19">
        <v>3020.5</v>
      </c>
      <c r="K23" s="19">
        <v>2037</v>
      </c>
      <c r="L23" s="19">
        <v>4300.6</v>
      </c>
      <c r="M23" s="32">
        <v>17194510</v>
      </c>
      <c r="N23" s="32">
        <v>17194510</v>
      </c>
      <c r="O23" s="32">
        <v>352959</v>
      </c>
      <c r="P23" s="33">
        <v>29.69</v>
      </c>
      <c r="Q23" s="19" t="s">
        <v>33</v>
      </c>
      <c r="R23" s="19">
        <v>1727.59945005056</v>
      </c>
      <c r="S23" s="19">
        <f t="shared" si="4"/>
        <v>1719.451</v>
      </c>
      <c r="T23" s="19">
        <f t="shared" si="5"/>
        <v>1719.451</v>
      </c>
      <c r="U23" s="19">
        <f t="shared" si="1"/>
        <v>1719.451</v>
      </c>
      <c r="V23" s="19">
        <f t="shared" si="2"/>
        <v>1719.451</v>
      </c>
      <c r="W23" s="39">
        <v>12.5</v>
      </c>
      <c r="X23" s="39">
        <v>21.4</v>
      </c>
      <c r="Y23" s="48">
        <v>8.3</v>
      </c>
      <c r="Z23" s="48">
        <v>96</v>
      </c>
      <c r="AA23" s="49">
        <v>100</v>
      </c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  <c r="BR23" s="5"/>
      <c r="BS23" s="5"/>
      <c r="BT23" s="5"/>
      <c r="BU23" s="5"/>
      <c r="BV23" s="5"/>
      <c r="BW23" s="5"/>
      <c r="BX23" s="5"/>
      <c r="BY23" s="5"/>
      <c r="BZ23" s="5"/>
      <c r="CA23" s="5"/>
      <c r="CB23" s="5"/>
      <c r="CC23" s="5"/>
      <c r="CD23" s="5"/>
      <c r="CE23" s="5"/>
      <c r="CF23" s="5"/>
      <c r="CG23" s="5"/>
      <c r="CH23" s="5"/>
      <c r="CI23" s="5"/>
      <c r="CJ23" s="5"/>
      <c r="CK23" s="5"/>
      <c r="CL23" s="5"/>
      <c r="CM23" s="5"/>
      <c r="CN23" s="5"/>
      <c r="CO23" s="5"/>
      <c r="CP23" s="5"/>
      <c r="CQ23" s="5"/>
      <c r="CR23" s="5"/>
      <c r="CS23" s="5"/>
      <c r="CT23" s="5"/>
      <c r="CU23" s="5"/>
      <c r="CV23" s="5"/>
      <c r="CW23" s="5"/>
      <c r="CX23" s="5"/>
      <c r="CY23" s="5"/>
      <c r="CZ23" s="5"/>
      <c r="DA23" s="5"/>
      <c r="DB23" s="5"/>
      <c r="DC23" s="5"/>
      <c r="DD23" s="5"/>
      <c r="DE23" s="5"/>
      <c r="DF23" s="5"/>
      <c r="DG23" s="5"/>
      <c r="DH23" s="5"/>
      <c r="DI23" s="5"/>
      <c r="DJ23" s="5"/>
      <c r="DK23" s="5"/>
      <c r="DL23" s="5"/>
      <c r="DM23" s="5"/>
      <c r="DN23" s="5"/>
      <c r="DO23" s="5"/>
      <c r="DP23" s="5"/>
      <c r="DQ23" s="5"/>
      <c r="DR23" s="5"/>
      <c r="DS23" s="5"/>
      <c r="DT23" s="5"/>
      <c r="DU23" s="5"/>
      <c r="DV23" s="5"/>
      <c r="DW23" s="5"/>
      <c r="DX23" s="5"/>
      <c r="DY23" s="5"/>
      <c r="DZ23" s="5"/>
      <c r="EA23" s="5"/>
      <c r="EB23" s="5"/>
      <c r="EC23" s="5"/>
      <c r="ED23" s="5"/>
      <c r="EE23" s="5"/>
      <c r="EF23" s="5"/>
      <c r="EG23" s="5"/>
      <c r="EH23" s="5"/>
      <c r="EI23" s="5"/>
      <c r="EJ23" s="5"/>
      <c r="EK23" s="5"/>
      <c r="EL23" s="5"/>
      <c r="EM23" s="5"/>
      <c r="EN23" s="5"/>
      <c r="EO23" s="5"/>
      <c r="EP23" s="5"/>
      <c r="EQ23" s="5"/>
      <c r="ER23" s="5"/>
      <c r="ES23" s="5"/>
      <c r="ET23" s="5"/>
      <c r="EU23" s="5"/>
      <c r="EV23" s="5"/>
      <c r="EW23" s="5"/>
      <c r="EX23" s="5"/>
      <c r="EY23" s="5"/>
      <c r="EZ23" s="5"/>
      <c r="FA23" s="5"/>
      <c r="FB23" s="5"/>
      <c r="FC23" s="5"/>
      <c r="FD23" s="5"/>
      <c r="FE23" s="5"/>
      <c r="FF23" s="5"/>
      <c r="FG23" s="5"/>
      <c r="FH23" s="5"/>
      <c r="FI23" s="5"/>
      <c r="FJ23" s="5"/>
      <c r="FK23" s="5"/>
      <c r="FL23" s="5"/>
      <c r="FM23" s="5"/>
      <c r="FN23" s="5"/>
      <c r="FO23" s="5"/>
      <c r="FP23" s="5"/>
      <c r="FQ23" s="5"/>
      <c r="FR23" s="5"/>
      <c r="FS23" s="5"/>
      <c r="FT23" s="5"/>
      <c r="FU23" s="5"/>
      <c r="FV23" s="5"/>
      <c r="FW23" s="5"/>
      <c r="FX23" s="5"/>
      <c r="FY23" s="5"/>
      <c r="FZ23" s="5"/>
      <c r="GA23" s="5"/>
      <c r="GB23" s="5"/>
      <c r="GC23" s="5"/>
      <c r="GD23" s="5"/>
      <c r="GE23" s="5"/>
      <c r="GF23" s="5"/>
      <c r="GG23" s="5"/>
      <c r="GH23" s="5"/>
      <c r="GI23" s="5"/>
      <c r="GJ23" s="5"/>
      <c r="GK23" s="5"/>
      <c r="GL23" s="5"/>
      <c r="GM23" s="5"/>
      <c r="GN23" s="5"/>
      <c r="GO23" s="5"/>
      <c r="GP23" s="5"/>
      <c r="GQ23" s="5"/>
      <c r="GR23" s="5"/>
      <c r="GS23" s="5"/>
      <c r="GT23" s="5"/>
      <c r="GU23" s="5"/>
      <c r="GV23" s="5"/>
      <c r="GW23" s="5"/>
      <c r="GX23" s="5"/>
      <c r="GY23" s="5"/>
      <c r="GZ23" s="5"/>
      <c r="HA23" s="5"/>
      <c r="HB23" s="5"/>
      <c r="HC23" s="5"/>
      <c r="HD23" s="5"/>
      <c r="HE23" s="5"/>
      <c r="HF23" s="5"/>
      <c r="HG23" s="5"/>
      <c r="HH23" s="5"/>
      <c r="HI23" s="5"/>
      <c r="HJ23" s="5"/>
      <c r="HK23" s="5"/>
      <c r="HL23" s="5"/>
      <c r="HM23" s="5"/>
      <c r="HN23" s="5"/>
      <c r="HO23" s="5"/>
      <c r="HP23" s="5"/>
      <c r="HQ23" s="5"/>
    </row>
    <row r="24" s="2" customFormat="1" ht="21.95" customHeight="1" spans="1:225">
      <c r="A24" s="24" t="s">
        <v>34</v>
      </c>
      <c r="B24" s="19">
        <v>586827.8</v>
      </c>
      <c r="C24" s="19">
        <v>232006.666666667</v>
      </c>
      <c r="D24" s="19">
        <f t="shared" si="3"/>
        <v>354821.133333333</v>
      </c>
      <c r="E24" s="19">
        <v>567145.8</v>
      </c>
      <c r="F24" s="19">
        <v>557089.9</v>
      </c>
      <c r="G24" s="19">
        <v>8164.2</v>
      </c>
      <c r="H24" s="19">
        <v>1891.7</v>
      </c>
      <c r="I24" s="19">
        <v>1205.6</v>
      </c>
      <c r="J24" s="19">
        <v>8384</v>
      </c>
      <c r="K24" s="19">
        <v>1920.9</v>
      </c>
      <c r="L24" s="19">
        <v>7835.8</v>
      </c>
      <c r="M24" s="32">
        <v>40686590</v>
      </c>
      <c r="N24" s="32">
        <v>40686590</v>
      </c>
      <c r="O24" s="32">
        <v>413126</v>
      </c>
      <c r="P24" s="33">
        <v>59.38</v>
      </c>
      <c r="Q24" s="19" t="s">
        <v>34</v>
      </c>
      <c r="R24" s="19">
        <v>3462.51814702971</v>
      </c>
      <c r="S24" s="19">
        <f t="shared" si="4"/>
        <v>4068.659</v>
      </c>
      <c r="T24" s="19">
        <f t="shared" si="5"/>
        <v>4068.659</v>
      </c>
      <c r="U24" s="19">
        <f t="shared" si="1"/>
        <v>4068.659</v>
      </c>
      <c r="V24" s="19">
        <f t="shared" si="2"/>
        <v>4068.659</v>
      </c>
      <c r="W24" s="41">
        <v>11.37</v>
      </c>
      <c r="X24" s="41">
        <v>28.6</v>
      </c>
      <c r="Y24" s="41">
        <v>6</v>
      </c>
      <c r="Z24" s="41">
        <v>85.5</v>
      </c>
      <c r="AA24" s="46">
        <v>100</v>
      </c>
      <c r="AB24" s="5"/>
      <c r="AC24" s="5"/>
      <c r="AD24" s="5"/>
      <c r="AE24" s="5"/>
      <c r="AF24" s="5"/>
      <c r="AG24" s="5"/>
      <c r="AH24" s="5"/>
      <c r="AI24" s="5"/>
      <c r="AJ24" s="5"/>
      <c r="AK24" s="5"/>
      <c r="AL24" s="5"/>
      <c r="AM24" s="5"/>
      <c r="AN24" s="5"/>
      <c r="AO24" s="5"/>
      <c r="AP24" s="5"/>
      <c r="AQ24" s="5"/>
      <c r="AR24" s="5"/>
      <c r="AS24" s="5"/>
      <c r="AT24" s="5"/>
      <c r="AU24" s="5"/>
      <c r="AV24" s="5"/>
      <c r="AW24" s="5"/>
      <c r="AX24" s="5"/>
      <c r="AY24" s="5"/>
      <c r="AZ24" s="5"/>
      <c r="BA24" s="5"/>
      <c r="BB24" s="5"/>
      <c r="BC24" s="5"/>
      <c r="BD24" s="5"/>
      <c r="BE24" s="5"/>
      <c r="BF24" s="5"/>
      <c r="BG24" s="5"/>
      <c r="BH24" s="5"/>
      <c r="BI24" s="5"/>
      <c r="BJ24" s="5"/>
      <c r="BK24" s="5"/>
      <c r="BL24" s="5"/>
      <c r="BM24" s="5"/>
      <c r="BN24" s="5"/>
      <c r="BO24" s="5"/>
      <c r="BP24" s="5"/>
      <c r="BQ24" s="5"/>
      <c r="BR24" s="5"/>
      <c r="BS24" s="5"/>
      <c r="BT24" s="5"/>
      <c r="BU24" s="5"/>
      <c r="BV24" s="5"/>
      <c r="BW24" s="5"/>
      <c r="BX24" s="5"/>
      <c r="BY24" s="5"/>
      <c r="BZ24" s="5"/>
      <c r="CA24" s="5"/>
      <c r="CB24" s="5"/>
      <c r="CC24" s="5"/>
      <c r="CD24" s="5"/>
      <c r="CE24" s="5"/>
      <c r="CF24" s="5"/>
      <c r="CG24" s="5"/>
      <c r="CH24" s="5"/>
      <c r="CI24" s="5"/>
      <c r="CJ24" s="5"/>
      <c r="CK24" s="5"/>
      <c r="CL24" s="5"/>
      <c r="CM24" s="5"/>
      <c r="CN24" s="5"/>
      <c r="CO24" s="5"/>
      <c r="CP24" s="5"/>
      <c r="CQ24" s="5"/>
      <c r="CR24" s="5"/>
      <c r="CS24" s="5"/>
      <c r="CT24" s="5"/>
      <c r="CU24" s="5"/>
      <c r="CV24" s="5"/>
      <c r="CW24" s="5"/>
      <c r="CX24" s="5"/>
      <c r="CY24" s="5"/>
      <c r="CZ24" s="5"/>
      <c r="DA24" s="5"/>
      <c r="DB24" s="5"/>
      <c r="DC24" s="5"/>
      <c r="DD24" s="5"/>
      <c r="DE24" s="5"/>
      <c r="DF24" s="5"/>
      <c r="DG24" s="5"/>
      <c r="DH24" s="5"/>
      <c r="DI24" s="5"/>
      <c r="DJ24" s="5"/>
      <c r="DK24" s="5"/>
      <c r="DL24" s="5"/>
      <c r="DM24" s="5"/>
      <c r="DN24" s="5"/>
      <c r="DO24" s="5"/>
      <c r="DP24" s="5"/>
      <c r="DQ24" s="5"/>
      <c r="DR24" s="5"/>
      <c r="DS24" s="5"/>
      <c r="DT24" s="5"/>
      <c r="DU24" s="5"/>
      <c r="DV24" s="5"/>
      <c r="DW24" s="5"/>
      <c r="DX24" s="5"/>
      <c r="DY24" s="5"/>
      <c r="DZ24" s="5"/>
      <c r="EA24" s="5"/>
      <c r="EB24" s="5"/>
      <c r="EC24" s="5"/>
      <c r="ED24" s="5"/>
      <c r="EE24" s="5"/>
      <c r="EF24" s="5"/>
      <c r="EG24" s="5"/>
      <c r="EH24" s="5"/>
      <c r="EI24" s="5"/>
      <c r="EJ24" s="5"/>
      <c r="EK24" s="5"/>
      <c r="EL24" s="5"/>
      <c r="EM24" s="5"/>
      <c r="EN24" s="5"/>
      <c r="EO24" s="5"/>
      <c r="EP24" s="5"/>
      <c r="EQ24" s="5"/>
      <c r="ER24" s="5"/>
      <c r="ES24" s="5"/>
      <c r="ET24" s="5"/>
      <c r="EU24" s="5"/>
      <c r="EV24" s="5"/>
      <c r="EW24" s="5"/>
      <c r="EX24" s="5"/>
      <c r="EY24" s="5"/>
      <c r="EZ24" s="5"/>
      <c r="FA24" s="5"/>
      <c r="FB24" s="5"/>
      <c r="FC24" s="5"/>
      <c r="FD24" s="5"/>
      <c r="FE24" s="5"/>
      <c r="FF24" s="5"/>
      <c r="FG24" s="5"/>
      <c r="FH24" s="5"/>
      <c r="FI24" s="5"/>
      <c r="FJ24" s="5"/>
      <c r="FK24" s="5"/>
      <c r="FL24" s="5"/>
      <c r="FM24" s="5"/>
      <c r="FN24" s="5"/>
      <c r="FO24" s="5"/>
      <c r="FP24" s="5"/>
      <c r="FQ24" s="5"/>
      <c r="FR24" s="5"/>
      <c r="FS24" s="5"/>
      <c r="FT24" s="5"/>
      <c r="FU24" s="5"/>
      <c r="FV24" s="5"/>
      <c r="FW24" s="5"/>
      <c r="FX24" s="5"/>
      <c r="FY24" s="5"/>
      <c r="FZ24" s="5"/>
      <c r="GA24" s="5"/>
      <c r="GB24" s="5"/>
      <c r="GC24" s="5"/>
      <c r="GD24" s="5"/>
      <c r="GE24" s="5"/>
      <c r="GF24" s="5"/>
      <c r="GG24" s="5"/>
      <c r="GH24" s="5"/>
      <c r="GI24" s="5"/>
      <c r="GJ24" s="5"/>
      <c r="GK24" s="5"/>
      <c r="GL24" s="5"/>
      <c r="GM24" s="5"/>
      <c r="GN24" s="5"/>
      <c r="GO24" s="5"/>
      <c r="GP24" s="5"/>
      <c r="GQ24" s="5"/>
      <c r="GR24" s="5"/>
      <c r="GS24" s="5"/>
      <c r="GT24" s="5"/>
      <c r="GU24" s="5"/>
      <c r="GV24" s="5"/>
      <c r="GW24" s="5"/>
      <c r="GX24" s="5"/>
      <c r="GY24" s="5"/>
      <c r="GZ24" s="5"/>
      <c r="HA24" s="5"/>
      <c r="HB24" s="5"/>
      <c r="HC24" s="5"/>
      <c r="HD24" s="5"/>
      <c r="HE24" s="5"/>
      <c r="HF24" s="5"/>
      <c r="HG24" s="5"/>
      <c r="HH24" s="5"/>
      <c r="HI24" s="5"/>
      <c r="HJ24" s="5"/>
      <c r="HK24" s="5"/>
      <c r="HL24" s="5"/>
      <c r="HM24" s="5"/>
      <c r="HN24" s="5"/>
      <c r="HO24" s="5"/>
      <c r="HP24" s="5"/>
      <c r="HQ24" s="5"/>
    </row>
    <row r="25" s="2" customFormat="1" ht="21.95" customHeight="1" spans="1:225">
      <c r="A25" s="20" t="s">
        <v>35</v>
      </c>
      <c r="B25" s="19">
        <v>1054473.6</v>
      </c>
      <c r="C25" s="19">
        <v>319406.666666667</v>
      </c>
      <c r="D25" s="19">
        <f t="shared" si="3"/>
        <v>735066.933333333</v>
      </c>
      <c r="E25" s="19">
        <v>1008091.6</v>
      </c>
      <c r="F25" s="19">
        <v>902688.8</v>
      </c>
      <c r="G25" s="19">
        <v>105402.8</v>
      </c>
      <c r="H25" s="19"/>
      <c r="I25" s="19">
        <v>1595</v>
      </c>
      <c r="J25" s="19">
        <v>24026.5</v>
      </c>
      <c r="K25" s="19">
        <v>11122.7</v>
      </c>
      <c r="L25" s="19">
        <v>9395.3</v>
      </c>
      <c r="M25" s="32">
        <v>62267767</v>
      </c>
      <c r="N25" s="32">
        <v>59547947</v>
      </c>
      <c r="O25" s="32">
        <v>2308193</v>
      </c>
      <c r="P25" s="33">
        <v>70.56</v>
      </c>
      <c r="Q25" s="19" t="s">
        <v>35</v>
      </c>
      <c r="R25" s="19">
        <v>5322.29410920746</v>
      </c>
      <c r="S25" s="19">
        <f t="shared" si="4"/>
        <v>5954.7947</v>
      </c>
      <c r="T25" s="19">
        <f t="shared" si="5"/>
        <v>6226.7767</v>
      </c>
      <c r="U25" s="19">
        <f t="shared" si="1"/>
        <v>5954.7947</v>
      </c>
      <c r="V25" s="19">
        <f t="shared" si="2"/>
        <v>6226.7767</v>
      </c>
      <c r="W25" s="39">
        <v>12.65</v>
      </c>
      <c r="X25" s="39">
        <v>19.6</v>
      </c>
      <c r="Y25" s="39">
        <v>22.51</v>
      </c>
      <c r="Z25" s="39">
        <v>74.58</v>
      </c>
      <c r="AA25" s="47">
        <v>100</v>
      </c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  <c r="BR25" s="5"/>
      <c r="BS25" s="5"/>
      <c r="BT25" s="5"/>
      <c r="BU25" s="5"/>
      <c r="BV25" s="5"/>
      <c r="BW25" s="5"/>
      <c r="BX25" s="5"/>
      <c r="BY25" s="5"/>
      <c r="BZ25" s="5"/>
      <c r="CA25" s="5"/>
      <c r="CB25" s="5"/>
      <c r="CC25" s="5"/>
      <c r="CD25" s="5"/>
      <c r="CE25" s="5"/>
      <c r="CF25" s="5"/>
      <c r="CG25" s="5"/>
      <c r="CH25" s="5"/>
      <c r="CI25" s="5"/>
      <c r="CJ25" s="5"/>
      <c r="CK25" s="5"/>
      <c r="CL25" s="5"/>
      <c r="CM25" s="5"/>
      <c r="CN25" s="5"/>
      <c r="CO25" s="5"/>
      <c r="CP25" s="5"/>
      <c r="CQ25" s="5"/>
      <c r="CR25" s="5"/>
      <c r="CS25" s="5"/>
      <c r="CT25" s="5"/>
      <c r="CU25" s="5"/>
      <c r="CV25" s="5"/>
      <c r="CW25" s="5"/>
      <c r="CX25" s="5"/>
      <c r="CY25" s="5"/>
      <c r="CZ25" s="5"/>
      <c r="DA25" s="5"/>
      <c r="DB25" s="5"/>
      <c r="DC25" s="5"/>
      <c r="DD25" s="5"/>
      <c r="DE25" s="5"/>
      <c r="DF25" s="5"/>
      <c r="DG25" s="5"/>
      <c r="DH25" s="5"/>
      <c r="DI25" s="5"/>
      <c r="DJ25" s="5"/>
      <c r="DK25" s="5"/>
      <c r="DL25" s="5"/>
      <c r="DM25" s="5"/>
      <c r="DN25" s="5"/>
      <c r="DO25" s="5"/>
      <c r="DP25" s="5"/>
      <c r="DQ25" s="5"/>
      <c r="DR25" s="5"/>
      <c r="DS25" s="5"/>
      <c r="DT25" s="5"/>
      <c r="DU25" s="5"/>
      <c r="DV25" s="5"/>
      <c r="DW25" s="5"/>
      <c r="DX25" s="5"/>
      <c r="DY25" s="5"/>
      <c r="DZ25" s="5"/>
      <c r="EA25" s="5"/>
      <c r="EB25" s="5"/>
      <c r="EC25" s="5"/>
      <c r="ED25" s="5"/>
      <c r="EE25" s="5"/>
      <c r="EF25" s="5"/>
      <c r="EG25" s="5"/>
      <c r="EH25" s="5"/>
      <c r="EI25" s="5"/>
      <c r="EJ25" s="5"/>
      <c r="EK25" s="5"/>
      <c r="EL25" s="5"/>
      <c r="EM25" s="5"/>
      <c r="EN25" s="5"/>
      <c r="EO25" s="5"/>
      <c r="EP25" s="5"/>
      <c r="EQ25" s="5"/>
      <c r="ER25" s="5"/>
      <c r="ES25" s="5"/>
      <c r="ET25" s="5"/>
      <c r="EU25" s="5"/>
      <c r="EV25" s="5"/>
      <c r="EW25" s="5"/>
      <c r="EX25" s="5"/>
      <c r="EY25" s="5"/>
      <c r="EZ25" s="5"/>
      <c r="FA25" s="5"/>
      <c r="FB25" s="5"/>
      <c r="FC25" s="5"/>
      <c r="FD25" s="5"/>
      <c r="FE25" s="5"/>
      <c r="FF25" s="5"/>
      <c r="FG25" s="5"/>
      <c r="FH25" s="5"/>
      <c r="FI25" s="5"/>
      <c r="FJ25" s="5"/>
      <c r="FK25" s="5"/>
      <c r="FL25" s="5"/>
      <c r="FM25" s="5"/>
      <c r="FN25" s="5"/>
      <c r="FO25" s="5"/>
      <c r="FP25" s="5"/>
      <c r="FQ25" s="5"/>
      <c r="FR25" s="5"/>
      <c r="FS25" s="5"/>
      <c r="FT25" s="5"/>
      <c r="FU25" s="5"/>
      <c r="FV25" s="5"/>
      <c r="FW25" s="5"/>
      <c r="FX25" s="5"/>
      <c r="FY25" s="5"/>
      <c r="FZ25" s="5"/>
      <c r="GA25" s="5"/>
      <c r="GB25" s="5"/>
      <c r="GC25" s="5"/>
      <c r="GD25" s="5"/>
      <c r="GE25" s="5"/>
      <c r="GF25" s="5"/>
      <c r="GG25" s="5"/>
      <c r="GH25" s="5"/>
      <c r="GI25" s="5"/>
      <c r="GJ25" s="5"/>
      <c r="GK25" s="5"/>
      <c r="GL25" s="5"/>
      <c r="GM25" s="5"/>
      <c r="GN25" s="5"/>
      <c r="GO25" s="5"/>
      <c r="GP25" s="5"/>
      <c r="GQ25" s="5"/>
      <c r="GR25" s="5"/>
      <c r="GS25" s="5"/>
      <c r="GT25" s="5"/>
      <c r="GU25" s="5"/>
      <c r="GV25" s="5"/>
      <c r="GW25" s="5"/>
      <c r="GX25" s="5"/>
      <c r="GY25" s="5"/>
      <c r="GZ25" s="5"/>
      <c r="HA25" s="5"/>
      <c r="HB25" s="5"/>
      <c r="HC25" s="5"/>
      <c r="HD25" s="5"/>
      <c r="HE25" s="5"/>
      <c r="HF25" s="5"/>
      <c r="HG25" s="5"/>
      <c r="HH25" s="5"/>
      <c r="HI25" s="5"/>
      <c r="HJ25" s="5"/>
      <c r="HK25" s="5"/>
      <c r="HL25" s="5"/>
      <c r="HM25" s="5"/>
      <c r="HN25" s="5"/>
      <c r="HO25" s="5"/>
      <c r="HP25" s="5"/>
      <c r="HQ25" s="5"/>
    </row>
    <row r="26" s="1" customFormat="1" ht="21.95" customHeight="1" spans="1:225">
      <c r="A26" s="23" t="s">
        <v>36</v>
      </c>
      <c r="B26" s="19">
        <v>1417729.9</v>
      </c>
      <c r="C26" s="19">
        <v>616700</v>
      </c>
      <c r="D26" s="19">
        <f t="shared" si="3"/>
        <v>801029.9</v>
      </c>
      <c r="E26" s="19">
        <v>1128346</v>
      </c>
      <c r="F26" s="19">
        <v>1099278.3</v>
      </c>
      <c r="G26" s="19">
        <v>29067.7</v>
      </c>
      <c r="H26" s="19"/>
      <c r="I26" s="19">
        <v>3327.3</v>
      </c>
      <c r="J26" s="19">
        <v>264149.7</v>
      </c>
      <c r="K26" s="19">
        <v>13455.1</v>
      </c>
      <c r="L26" s="19">
        <v>8210.8</v>
      </c>
      <c r="M26" s="32">
        <v>85701211</v>
      </c>
      <c r="N26" s="32">
        <v>85330640</v>
      </c>
      <c r="O26" s="32">
        <v>1379006</v>
      </c>
      <c r="P26" s="33">
        <v>72.18</v>
      </c>
      <c r="Q26" s="19" t="s">
        <v>36</v>
      </c>
      <c r="R26" s="19">
        <v>7850.00611377526</v>
      </c>
      <c r="S26" s="19"/>
      <c r="T26" s="19"/>
      <c r="U26" s="19">
        <f t="shared" si="1"/>
        <v>8533.064</v>
      </c>
      <c r="V26" s="19">
        <f t="shared" si="2"/>
        <v>8570.1211</v>
      </c>
      <c r="W26" s="42">
        <v>7.676</v>
      </c>
      <c r="X26" s="42">
        <v>26.912</v>
      </c>
      <c r="Y26" s="42">
        <v>10.2525</v>
      </c>
      <c r="Z26" s="42">
        <v>84.625</v>
      </c>
      <c r="AA26" s="50">
        <v>99.375</v>
      </c>
      <c r="AB26" s="5"/>
      <c r="AC26" s="5"/>
      <c r="AD26" s="5"/>
      <c r="AE26" s="5"/>
      <c r="AF26" s="5"/>
      <c r="AG26" s="5"/>
      <c r="AH26" s="5"/>
      <c r="AI26" s="5"/>
      <c r="AJ26" s="5"/>
      <c r="AK26" s="5"/>
      <c r="AL26" s="5"/>
      <c r="AM26" s="5"/>
      <c r="AN26" s="5"/>
      <c r="AO26" s="5"/>
      <c r="AP26" s="5"/>
      <c r="AQ26" s="5"/>
      <c r="AR26" s="5"/>
      <c r="AS26" s="5"/>
      <c r="AT26" s="5"/>
      <c r="AU26" s="5"/>
      <c r="AV26" s="5"/>
      <c r="AW26" s="5"/>
      <c r="AX26" s="5"/>
      <c r="AY26" s="5"/>
      <c r="AZ26" s="5"/>
      <c r="BA26" s="5"/>
      <c r="BB26" s="5"/>
      <c r="BC26" s="5"/>
      <c r="BD26" s="5"/>
      <c r="BE26" s="5"/>
      <c r="BF26" s="5"/>
      <c r="BG26" s="5"/>
      <c r="BH26" s="5"/>
      <c r="BI26" s="5"/>
      <c r="BJ26" s="5"/>
      <c r="BK26" s="5"/>
      <c r="BL26" s="5"/>
      <c r="BM26" s="5"/>
      <c r="BN26" s="5"/>
      <c r="BO26" s="5"/>
      <c r="BP26" s="5"/>
      <c r="BQ26" s="5"/>
      <c r="BR26" s="5"/>
      <c r="BS26" s="5"/>
      <c r="BT26" s="5"/>
      <c r="BU26" s="5"/>
      <c r="BV26" s="5"/>
      <c r="BW26" s="5"/>
      <c r="BX26" s="5"/>
      <c r="BY26" s="5"/>
      <c r="BZ26" s="5"/>
      <c r="CA26" s="5"/>
      <c r="CB26" s="5"/>
      <c r="CC26" s="5"/>
      <c r="CD26" s="5"/>
      <c r="CE26" s="5"/>
      <c r="CF26" s="5"/>
      <c r="CG26" s="5"/>
      <c r="CH26" s="5"/>
      <c r="CI26" s="5"/>
      <c r="CJ26" s="5"/>
      <c r="CK26" s="5"/>
      <c r="CL26" s="5"/>
      <c r="CM26" s="5"/>
      <c r="CN26" s="5"/>
      <c r="CO26" s="5"/>
      <c r="CP26" s="5"/>
      <c r="CQ26" s="5"/>
      <c r="CR26" s="5"/>
      <c r="CS26" s="5"/>
      <c r="CT26" s="5"/>
      <c r="CU26" s="5"/>
      <c r="CV26" s="5"/>
      <c r="CW26" s="5"/>
      <c r="CX26" s="5"/>
      <c r="CY26" s="5"/>
      <c r="CZ26" s="5"/>
      <c r="DA26" s="5"/>
      <c r="DB26" s="5"/>
      <c r="DC26" s="5"/>
      <c r="DD26" s="5"/>
      <c r="DE26" s="5"/>
      <c r="DF26" s="5"/>
      <c r="DG26" s="5"/>
      <c r="DH26" s="5"/>
      <c r="DI26" s="5"/>
      <c r="DJ26" s="5"/>
      <c r="DK26" s="5"/>
      <c r="DL26" s="5"/>
      <c r="DM26" s="5"/>
      <c r="DN26" s="5"/>
      <c r="DO26" s="5"/>
      <c r="DP26" s="5"/>
      <c r="DQ26" s="5"/>
      <c r="DR26" s="5"/>
      <c r="DS26" s="5"/>
      <c r="DT26" s="5"/>
      <c r="DU26" s="5"/>
      <c r="DV26" s="5"/>
      <c r="DW26" s="5"/>
      <c r="DX26" s="5"/>
      <c r="DY26" s="5"/>
      <c r="DZ26" s="5"/>
      <c r="EA26" s="5"/>
      <c r="EB26" s="5"/>
      <c r="EC26" s="5"/>
      <c r="ED26" s="5"/>
      <c r="EE26" s="5"/>
      <c r="EF26" s="5"/>
      <c r="EG26" s="5"/>
      <c r="EH26" s="5"/>
      <c r="EI26" s="5"/>
      <c r="EJ26" s="5"/>
      <c r="EK26" s="5"/>
      <c r="EL26" s="5"/>
      <c r="EM26" s="5"/>
      <c r="EN26" s="5"/>
      <c r="EO26" s="5"/>
      <c r="EP26" s="5"/>
      <c r="EQ26" s="5"/>
      <c r="ER26" s="5"/>
      <c r="ES26" s="5"/>
      <c r="ET26" s="5"/>
      <c r="EU26" s="5"/>
      <c r="EV26" s="5"/>
      <c r="EW26" s="5"/>
      <c r="EX26" s="5"/>
      <c r="EY26" s="5"/>
      <c r="EZ26" s="5"/>
      <c r="FA26" s="5"/>
      <c r="FB26" s="5"/>
      <c r="FC26" s="5"/>
      <c r="FD26" s="5"/>
      <c r="FE26" s="5"/>
      <c r="FF26" s="5"/>
      <c r="FG26" s="5"/>
      <c r="FH26" s="5"/>
      <c r="FI26" s="5"/>
      <c r="FJ26" s="5"/>
      <c r="FK26" s="5"/>
      <c r="FL26" s="5"/>
      <c r="FM26" s="5"/>
      <c r="FN26" s="5"/>
      <c r="FO26" s="5"/>
      <c r="FP26" s="5"/>
      <c r="FQ26" s="5"/>
      <c r="FR26" s="5"/>
      <c r="FS26" s="5"/>
      <c r="FT26" s="5"/>
      <c r="FU26" s="5"/>
      <c r="FV26" s="5"/>
      <c r="FW26" s="5"/>
      <c r="FX26" s="5"/>
      <c r="FY26" s="5"/>
      <c r="FZ26" s="5"/>
      <c r="GA26" s="5"/>
      <c r="GB26" s="5"/>
      <c r="GC26" s="5"/>
      <c r="GD26" s="5"/>
      <c r="GE26" s="5"/>
      <c r="GF26" s="5"/>
      <c r="GG26" s="5"/>
      <c r="GH26" s="5"/>
      <c r="GI26" s="5"/>
      <c r="GJ26" s="5"/>
      <c r="GK26" s="5"/>
      <c r="GL26" s="5"/>
      <c r="GM26" s="5"/>
      <c r="GN26" s="5"/>
      <c r="GO26" s="5"/>
      <c r="GP26" s="5"/>
      <c r="GQ26" s="5"/>
      <c r="GR26" s="5"/>
      <c r="GS26" s="5"/>
      <c r="GT26" s="5"/>
      <c r="GU26" s="5"/>
      <c r="GV26" s="5"/>
      <c r="GW26" s="5"/>
      <c r="GX26" s="5"/>
      <c r="GY26" s="5"/>
      <c r="GZ26" s="5"/>
      <c r="HA26" s="5"/>
      <c r="HB26" s="5"/>
      <c r="HC26" s="5"/>
      <c r="HD26" s="5"/>
      <c r="HE26" s="5"/>
      <c r="HF26" s="5"/>
      <c r="HG26" s="5"/>
      <c r="HH26" s="5"/>
      <c r="HI26" s="5"/>
      <c r="HJ26" s="5"/>
      <c r="HK26" s="5"/>
      <c r="HL26" s="5"/>
      <c r="HM26" s="5"/>
      <c r="HN26" s="5"/>
      <c r="HO26" s="5"/>
      <c r="HP26" s="5"/>
      <c r="HQ26" s="5"/>
    </row>
    <row r="27" s="1" customFormat="1" ht="21.95" customHeight="1" spans="1:225">
      <c r="A27" s="22" t="s">
        <v>37</v>
      </c>
      <c r="B27" s="19">
        <v>187450.7</v>
      </c>
      <c r="C27" s="19">
        <v>90113.3333333333</v>
      </c>
      <c r="D27" s="19">
        <f t="shared" si="3"/>
        <v>97337.3666666667</v>
      </c>
      <c r="E27" s="19">
        <v>172243.1</v>
      </c>
      <c r="F27" s="19">
        <v>167836.8</v>
      </c>
      <c r="G27" s="19">
        <v>4362.5</v>
      </c>
      <c r="H27" s="19">
        <v>43.8</v>
      </c>
      <c r="I27" s="19">
        <v>46.4</v>
      </c>
      <c r="J27" s="19">
        <v>11818.2</v>
      </c>
      <c r="K27" s="19">
        <v>753.1</v>
      </c>
      <c r="L27" s="19">
        <v>2576</v>
      </c>
      <c r="M27" s="32">
        <v>6716126</v>
      </c>
      <c r="N27" s="32">
        <v>6716126</v>
      </c>
      <c r="O27" s="32">
        <v>87239</v>
      </c>
      <c r="P27" s="33">
        <v>62.93</v>
      </c>
      <c r="Q27" s="19" t="s">
        <v>37</v>
      </c>
      <c r="R27" s="19">
        <v>593.065960325173</v>
      </c>
      <c r="S27" s="19"/>
      <c r="T27" s="19"/>
      <c r="U27" s="19">
        <f t="shared" si="1"/>
        <v>671.6126</v>
      </c>
      <c r="V27" s="19">
        <f t="shared" si="2"/>
        <v>671.6126</v>
      </c>
      <c r="W27" s="40">
        <v>102.9</v>
      </c>
      <c r="X27" s="40">
        <v>90.4</v>
      </c>
      <c r="Y27" s="40">
        <v>60</v>
      </c>
      <c r="Z27" s="40">
        <v>89</v>
      </c>
      <c r="AA27" s="46">
        <v>97.5</v>
      </c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  <c r="BR27" s="5"/>
      <c r="BS27" s="5"/>
      <c r="BT27" s="5"/>
      <c r="BU27" s="5"/>
      <c r="BV27" s="5"/>
      <c r="BW27" s="5"/>
      <c r="BX27" s="5"/>
      <c r="BY27" s="5"/>
      <c r="BZ27" s="5"/>
      <c r="CA27" s="5"/>
      <c r="CB27" s="5"/>
      <c r="CC27" s="5"/>
      <c r="CD27" s="5"/>
      <c r="CE27" s="5"/>
      <c r="CF27" s="5"/>
      <c r="CG27" s="5"/>
      <c r="CH27" s="5"/>
      <c r="CI27" s="5"/>
      <c r="CJ27" s="5"/>
      <c r="CK27" s="5"/>
      <c r="CL27" s="5"/>
      <c r="CM27" s="5"/>
      <c r="CN27" s="5"/>
      <c r="CO27" s="5"/>
      <c r="CP27" s="5"/>
      <c r="CQ27" s="5"/>
      <c r="CR27" s="5"/>
      <c r="CS27" s="5"/>
      <c r="CT27" s="5"/>
      <c r="CU27" s="5"/>
      <c r="CV27" s="5"/>
      <c r="CW27" s="5"/>
      <c r="CX27" s="5"/>
      <c r="CY27" s="5"/>
      <c r="CZ27" s="5"/>
      <c r="DA27" s="5"/>
      <c r="DB27" s="5"/>
      <c r="DC27" s="5"/>
      <c r="DD27" s="5"/>
      <c r="DE27" s="5"/>
      <c r="DF27" s="5"/>
      <c r="DG27" s="5"/>
      <c r="DH27" s="5"/>
      <c r="DI27" s="5"/>
      <c r="DJ27" s="5"/>
      <c r="DK27" s="5"/>
      <c r="DL27" s="5"/>
      <c r="DM27" s="5"/>
      <c r="DN27" s="5"/>
      <c r="DO27" s="5"/>
      <c r="DP27" s="5"/>
      <c r="DQ27" s="5"/>
      <c r="DR27" s="5"/>
      <c r="DS27" s="5"/>
      <c r="DT27" s="5"/>
      <c r="DU27" s="5"/>
      <c r="DV27" s="5"/>
      <c r="DW27" s="5"/>
      <c r="DX27" s="5"/>
      <c r="DY27" s="5"/>
      <c r="DZ27" s="5"/>
      <c r="EA27" s="5"/>
      <c r="EB27" s="5"/>
      <c r="EC27" s="5"/>
      <c r="ED27" s="5"/>
      <c r="EE27" s="5"/>
      <c r="EF27" s="5"/>
      <c r="EG27" s="5"/>
      <c r="EH27" s="5"/>
      <c r="EI27" s="5"/>
      <c r="EJ27" s="5"/>
      <c r="EK27" s="5"/>
      <c r="EL27" s="5"/>
      <c r="EM27" s="5"/>
      <c r="EN27" s="5"/>
      <c r="EO27" s="5"/>
      <c r="EP27" s="5"/>
      <c r="EQ27" s="5"/>
      <c r="ER27" s="5"/>
      <c r="ES27" s="5"/>
      <c r="ET27" s="5"/>
      <c r="EU27" s="5"/>
      <c r="EV27" s="5"/>
      <c r="EW27" s="5"/>
      <c r="EX27" s="5"/>
      <c r="EY27" s="5"/>
      <c r="EZ27" s="5"/>
      <c r="FA27" s="5"/>
      <c r="FB27" s="5"/>
      <c r="FC27" s="5"/>
      <c r="FD27" s="5"/>
      <c r="FE27" s="5"/>
      <c r="FF27" s="5"/>
      <c r="FG27" s="5"/>
      <c r="FH27" s="5"/>
      <c r="FI27" s="5"/>
      <c r="FJ27" s="5"/>
      <c r="FK27" s="5"/>
      <c r="FL27" s="5"/>
      <c r="FM27" s="5"/>
      <c r="FN27" s="5"/>
      <c r="FO27" s="5"/>
      <c r="FP27" s="5"/>
      <c r="FQ27" s="5"/>
      <c r="FR27" s="5"/>
      <c r="FS27" s="5"/>
      <c r="FT27" s="5"/>
      <c r="FU27" s="5"/>
      <c r="FV27" s="5"/>
      <c r="FW27" s="5"/>
      <c r="FX27" s="5"/>
      <c r="FY27" s="5"/>
      <c r="FZ27" s="5"/>
      <c r="GA27" s="5"/>
      <c r="GB27" s="5"/>
      <c r="GC27" s="5"/>
      <c r="GD27" s="5"/>
      <c r="GE27" s="5"/>
      <c r="GF27" s="5"/>
      <c r="GG27" s="5"/>
      <c r="GH27" s="5"/>
      <c r="GI27" s="5"/>
      <c r="GJ27" s="5"/>
      <c r="GK27" s="5"/>
      <c r="GL27" s="5"/>
      <c r="GM27" s="5"/>
      <c r="GN27" s="5"/>
      <c r="GO27" s="5"/>
      <c r="GP27" s="5"/>
      <c r="GQ27" s="5"/>
      <c r="GR27" s="5"/>
      <c r="GS27" s="5"/>
      <c r="GT27" s="5"/>
      <c r="GU27" s="5"/>
      <c r="GV27" s="5"/>
      <c r="GW27" s="5"/>
      <c r="GX27" s="5"/>
      <c r="GY27" s="5"/>
      <c r="GZ27" s="5"/>
      <c r="HA27" s="5"/>
      <c r="HB27" s="5"/>
      <c r="HC27" s="5"/>
      <c r="HD27" s="5"/>
      <c r="HE27" s="5"/>
      <c r="HF27" s="5"/>
      <c r="HG27" s="5"/>
      <c r="HH27" s="5"/>
      <c r="HI27" s="5"/>
      <c r="HJ27" s="5"/>
      <c r="HK27" s="5"/>
      <c r="HL27" s="5"/>
      <c r="HM27" s="5"/>
      <c r="HN27" s="5"/>
      <c r="HO27" s="5"/>
      <c r="HP27" s="5"/>
      <c r="HQ27" s="5"/>
    </row>
    <row r="28" s="1" customFormat="1" ht="21.95" customHeight="1" spans="1:225">
      <c r="A28" s="22" t="s">
        <v>38</v>
      </c>
      <c r="B28" s="19">
        <v>288023.9</v>
      </c>
      <c r="C28" s="19">
        <v>117666.666666667</v>
      </c>
      <c r="D28" s="19">
        <f t="shared" si="3"/>
        <v>170357.233333333</v>
      </c>
      <c r="E28" s="19">
        <v>271849.9</v>
      </c>
      <c r="F28" s="19">
        <v>266384.5</v>
      </c>
      <c r="G28" s="19">
        <v>5465.4</v>
      </c>
      <c r="H28" s="19"/>
      <c r="I28" s="19">
        <v>712.7</v>
      </c>
      <c r="J28" s="19">
        <v>9669.2</v>
      </c>
      <c r="K28" s="19">
        <v>1739.9</v>
      </c>
      <c r="L28" s="19">
        <v>4008.3</v>
      </c>
      <c r="M28" s="32">
        <v>8997894</v>
      </c>
      <c r="N28" s="32">
        <v>8997894</v>
      </c>
      <c r="O28" s="32">
        <v>52413</v>
      </c>
      <c r="P28" s="33">
        <v>55.54</v>
      </c>
      <c r="Q28" s="19" t="s">
        <v>38</v>
      </c>
      <c r="R28" s="19">
        <v>821.658465212152</v>
      </c>
      <c r="S28" s="19"/>
      <c r="T28" s="19"/>
      <c r="U28" s="19">
        <f t="shared" si="1"/>
        <v>899.7894</v>
      </c>
      <c r="V28" s="19">
        <f t="shared" si="2"/>
        <v>899.7894</v>
      </c>
      <c r="W28" s="39">
        <v>2.3</v>
      </c>
      <c r="X28" s="39">
        <v>11.6</v>
      </c>
      <c r="Y28" s="51">
        <v>71</v>
      </c>
      <c r="Z28" s="39">
        <v>94</v>
      </c>
      <c r="AA28" s="47">
        <v>100</v>
      </c>
      <c r="AB28" s="5"/>
      <c r="AC28" s="5"/>
      <c r="AD28" s="5"/>
      <c r="AE28" s="5"/>
      <c r="AF28" s="5"/>
      <c r="AG28" s="5"/>
      <c r="AH28" s="5"/>
      <c r="AI28" s="5"/>
      <c r="AJ28" s="5"/>
      <c r="AK28" s="5"/>
      <c r="AL28" s="5"/>
      <c r="AM28" s="5"/>
      <c r="AN28" s="5"/>
      <c r="AO28" s="5"/>
      <c r="AP28" s="5"/>
      <c r="AQ28" s="5"/>
      <c r="AR28" s="5"/>
      <c r="AS28" s="5"/>
      <c r="AT28" s="5"/>
      <c r="AU28" s="5"/>
      <c r="AV28" s="5"/>
      <c r="AW28" s="5"/>
      <c r="AX28" s="5"/>
      <c r="AY28" s="5"/>
      <c r="AZ28" s="5"/>
      <c r="BA28" s="5"/>
      <c r="BB28" s="5"/>
      <c r="BC28" s="5"/>
      <c r="BD28" s="5"/>
      <c r="BE28" s="5"/>
      <c r="BF28" s="5"/>
      <c r="BG28" s="5"/>
      <c r="BH28" s="5"/>
      <c r="BI28" s="5"/>
      <c r="BJ28" s="5"/>
      <c r="BK28" s="5"/>
      <c r="BL28" s="5"/>
      <c r="BM28" s="5"/>
      <c r="BN28" s="5"/>
      <c r="BO28" s="5"/>
      <c r="BP28" s="5"/>
      <c r="BQ28" s="5"/>
      <c r="BR28" s="5"/>
      <c r="BS28" s="5"/>
      <c r="BT28" s="5"/>
      <c r="BU28" s="5"/>
      <c r="BV28" s="5"/>
      <c r="BW28" s="5"/>
      <c r="BX28" s="5"/>
      <c r="BY28" s="5"/>
      <c r="BZ28" s="5"/>
      <c r="CA28" s="5"/>
      <c r="CB28" s="5"/>
      <c r="CC28" s="5"/>
      <c r="CD28" s="5"/>
      <c r="CE28" s="5"/>
      <c r="CF28" s="5"/>
      <c r="CG28" s="5"/>
      <c r="CH28" s="5"/>
      <c r="CI28" s="5"/>
      <c r="CJ28" s="5"/>
      <c r="CK28" s="5"/>
      <c r="CL28" s="5"/>
      <c r="CM28" s="5"/>
      <c r="CN28" s="5"/>
      <c r="CO28" s="5"/>
      <c r="CP28" s="5"/>
      <c r="CQ28" s="5"/>
      <c r="CR28" s="5"/>
      <c r="CS28" s="5"/>
      <c r="CT28" s="5"/>
      <c r="CU28" s="5"/>
      <c r="CV28" s="5"/>
      <c r="CW28" s="5"/>
      <c r="CX28" s="5"/>
      <c r="CY28" s="5"/>
      <c r="CZ28" s="5"/>
      <c r="DA28" s="5"/>
      <c r="DB28" s="5"/>
      <c r="DC28" s="5"/>
      <c r="DD28" s="5"/>
      <c r="DE28" s="5"/>
      <c r="DF28" s="5"/>
      <c r="DG28" s="5"/>
      <c r="DH28" s="5"/>
      <c r="DI28" s="5"/>
      <c r="DJ28" s="5"/>
      <c r="DK28" s="5"/>
      <c r="DL28" s="5"/>
      <c r="DM28" s="5"/>
      <c r="DN28" s="5"/>
      <c r="DO28" s="5"/>
      <c r="DP28" s="5"/>
      <c r="DQ28" s="5"/>
      <c r="DR28" s="5"/>
      <c r="DS28" s="5"/>
      <c r="DT28" s="5"/>
      <c r="DU28" s="5"/>
      <c r="DV28" s="5"/>
      <c r="DW28" s="5"/>
      <c r="DX28" s="5"/>
      <c r="DY28" s="5"/>
      <c r="DZ28" s="5"/>
      <c r="EA28" s="5"/>
      <c r="EB28" s="5"/>
      <c r="EC28" s="5"/>
      <c r="ED28" s="5"/>
      <c r="EE28" s="5"/>
      <c r="EF28" s="5"/>
      <c r="EG28" s="5"/>
      <c r="EH28" s="5"/>
      <c r="EI28" s="5"/>
      <c r="EJ28" s="5"/>
      <c r="EK28" s="5"/>
      <c r="EL28" s="5"/>
      <c r="EM28" s="5"/>
      <c r="EN28" s="5"/>
      <c r="EO28" s="5"/>
      <c r="EP28" s="5"/>
      <c r="EQ28" s="5"/>
      <c r="ER28" s="5"/>
      <c r="ES28" s="5"/>
      <c r="ET28" s="5"/>
      <c r="EU28" s="5"/>
      <c r="EV28" s="5"/>
      <c r="EW28" s="5"/>
      <c r="EX28" s="5"/>
      <c r="EY28" s="5"/>
      <c r="EZ28" s="5"/>
      <c r="FA28" s="5"/>
      <c r="FB28" s="5"/>
      <c r="FC28" s="5"/>
      <c r="FD28" s="5"/>
      <c r="FE28" s="5"/>
      <c r="FF28" s="5"/>
      <c r="FG28" s="5"/>
      <c r="FH28" s="5"/>
      <c r="FI28" s="5"/>
      <c r="FJ28" s="5"/>
      <c r="FK28" s="5"/>
      <c r="FL28" s="5"/>
      <c r="FM28" s="5"/>
      <c r="FN28" s="5"/>
      <c r="FO28" s="5"/>
      <c r="FP28" s="5"/>
      <c r="FQ28" s="5"/>
      <c r="FR28" s="5"/>
      <c r="FS28" s="5"/>
      <c r="FT28" s="5"/>
      <c r="FU28" s="5"/>
      <c r="FV28" s="5"/>
      <c r="FW28" s="5"/>
      <c r="FX28" s="5"/>
      <c r="FY28" s="5"/>
      <c r="FZ28" s="5"/>
      <c r="GA28" s="5"/>
      <c r="GB28" s="5"/>
      <c r="GC28" s="5"/>
      <c r="GD28" s="5"/>
      <c r="GE28" s="5"/>
      <c r="GF28" s="5"/>
      <c r="GG28" s="5"/>
      <c r="GH28" s="5"/>
      <c r="GI28" s="5"/>
      <c r="GJ28" s="5"/>
      <c r="GK28" s="5"/>
      <c r="GL28" s="5"/>
      <c r="GM28" s="5"/>
      <c r="GN28" s="5"/>
      <c r="GO28" s="5"/>
      <c r="GP28" s="5"/>
      <c r="GQ28" s="5"/>
      <c r="GR28" s="5"/>
      <c r="GS28" s="5"/>
      <c r="GT28" s="5"/>
      <c r="GU28" s="5"/>
      <c r="GV28" s="5"/>
      <c r="GW28" s="5"/>
      <c r="GX28" s="5"/>
      <c r="GY28" s="5"/>
      <c r="GZ28" s="5"/>
      <c r="HA28" s="5"/>
      <c r="HB28" s="5"/>
      <c r="HC28" s="5"/>
      <c r="HD28" s="5"/>
      <c r="HE28" s="5"/>
      <c r="HF28" s="5"/>
      <c r="HG28" s="5"/>
      <c r="HH28" s="5"/>
      <c r="HI28" s="5"/>
      <c r="HJ28" s="5"/>
      <c r="HK28" s="5"/>
      <c r="HL28" s="5"/>
      <c r="HM28" s="5"/>
      <c r="HN28" s="5"/>
      <c r="HO28" s="5"/>
      <c r="HP28" s="5"/>
      <c r="HQ28" s="5"/>
    </row>
    <row r="29" s="1" customFormat="1" ht="21.95" customHeight="1" spans="1:225">
      <c r="A29" s="23" t="s">
        <v>39</v>
      </c>
      <c r="B29" s="19">
        <v>506512.4</v>
      </c>
      <c r="C29" s="19">
        <v>203173.333333333</v>
      </c>
      <c r="D29" s="19">
        <f t="shared" si="3"/>
        <v>303339.066666667</v>
      </c>
      <c r="E29" s="19">
        <v>459544</v>
      </c>
      <c r="F29" s="19">
        <v>455199.2</v>
      </c>
      <c r="G29" s="19">
        <v>4344.8</v>
      </c>
      <c r="H29" s="19"/>
      <c r="I29" s="19">
        <v>492.5</v>
      </c>
      <c r="J29" s="19">
        <v>35655.3</v>
      </c>
      <c r="K29" s="19">
        <v>5560.8</v>
      </c>
      <c r="L29" s="19">
        <v>5131.8</v>
      </c>
      <c r="M29" s="32">
        <v>27651760</v>
      </c>
      <c r="N29" s="32">
        <v>27651760</v>
      </c>
      <c r="O29" s="32">
        <v>461033</v>
      </c>
      <c r="P29" s="33">
        <v>69.6</v>
      </c>
      <c r="Q29" s="19" t="s">
        <v>39</v>
      </c>
      <c r="R29" s="19">
        <v>2483.68607836395</v>
      </c>
      <c r="S29" s="19"/>
      <c r="T29" s="19"/>
      <c r="U29" s="19">
        <f t="shared" si="1"/>
        <v>2765.176</v>
      </c>
      <c r="V29" s="19">
        <f t="shared" si="2"/>
        <v>2765.176</v>
      </c>
      <c r="W29" s="39">
        <v>5.43</v>
      </c>
      <c r="X29" s="39">
        <v>7.44</v>
      </c>
      <c r="Y29" s="39">
        <v>0.72</v>
      </c>
      <c r="Z29" s="39">
        <v>14.38</v>
      </c>
      <c r="AA29" s="47">
        <v>100</v>
      </c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  <c r="BR29" s="5"/>
      <c r="BS29" s="5"/>
      <c r="BT29" s="5"/>
      <c r="BU29" s="5"/>
      <c r="BV29" s="5"/>
      <c r="BW29" s="5"/>
      <c r="BX29" s="5"/>
      <c r="BY29" s="5"/>
      <c r="BZ29" s="5"/>
      <c r="CA29" s="5"/>
      <c r="CB29" s="5"/>
      <c r="CC29" s="5"/>
      <c r="CD29" s="5"/>
      <c r="CE29" s="5"/>
      <c r="CF29" s="5"/>
      <c r="CG29" s="5"/>
      <c r="CH29" s="5"/>
      <c r="CI29" s="5"/>
      <c r="CJ29" s="5"/>
      <c r="CK29" s="5"/>
      <c r="CL29" s="5"/>
      <c r="CM29" s="5"/>
      <c r="CN29" s="5"/>
      <c r="CO29" s="5"/>
      <c r="CP29" s="5"/>
      <c r="CQ29" s="5"/>
      <c r="CR29" s="5"/>
      <c r="CS29" s="5"/>
      <c r="CT29" s="5"/>
      <c r="CU29" s="5"/>
      <c r="CV29" s="5"/>
      <c r="CW29" s="5"/>
      <c r="CX29" s="5"/>
      <c r="CY29" s="5"/>
      <c r="CZ29" s="5"/>
      <c r="DA29" s="5"/>
      <c r="DB29" s="5"/>
      <c r="DC29" s="5"/>
      <c r="DD29" s="5"/>
      <c r="DE29" s="5"/>
      <c r="DF29" s="5"/>
      <c r="DG29" s="5"/>
      <c r="DH29" s="5"/>
      <c r="DI29" s="5"/>
      <c r="DJ29" s="5"/>
      <c r="DK29" s="5"/>
      <c r="DL29" s="5"/>
      <c r="DM29" s="5"/>
      <c r="DN29" s="5"/>
      <c r="DO29" s="5"/>
      <c r="DP29" s="5"/>
      <c r="DQ29" s="5"/>
      <c r="DR29" s="5"/>
      <c r="DS29" s="5"/>
      <c r="DT29" s="5"/>
      <c r="DU29" s="5"/>
      <c r="DV29" s="5"/>
      <c r="DW29" s="5"/>
      <c r="DX29" s="5"/>
      <c r="DY29" s="5"/>
      <c r="DZ29" s="5"/>
      <c r="EA29" s="5"/>
      <c r="EB29" s="5"/>
      <c r="EC29" s="5"/>
      <c r="ED29" s="5"/>
      <c r="EE29" s="5"/>
      <c r="EF29" s="5"/>
      <c r="EG29" s="5"/>
      <c r="EH29" s="5"/>
      <c r="EI29" s="5"/>
      <c r="EJ29" s="5"/>
      <c r="EK29" s="5"/>
      <c r="EL29" s="5"/>
      <c r="EM29" s="5"/>
      <c r="EN29" s="5"/>
      <c r="EO29" s="5"/>
      <c r="EP29" s="5"/>
      <c r="EQ29" s="5"/>
      <c r="ER29" s="5"/>
      <c r="ES29" s="5"/>
      <c r="ET29" s="5"/>
      <c r="EU29" s="5"/>
      <c r="EV29" s="5"/>
      <c r="EW29" s="5"/>
      <c r="EX29" s="5"/>
      <c r="EY29" s="5"/>
      <c r="EZ29" s="5"/>
      <c r="FA29" s="5"/>
      <c r="FB29" s="5"/>
      <c r="FC29" s="5"/>
      <c r="FD29" s="5"/>
      <c r="FE29" s="5"/>
      <c r="FF29" s="5"/>
      <c r="FG29" s="5"/>
      <c r="FH29" s="5"/>
      <c r="FI29" s="5"/>
      <c r="FJ29" s="5"/>
      <c r="FK29" s="5"/>
      <c r="FL29" s="5"/>
      <c r="FM29" s="5"/>
      <c r="FN29" s="5"/>
      <c r="FO29" s="5"/>
      <c r="FP29" s="5"/>
      <c r="FQ29" s="5"/>
      <c r="FR29" s="5"/>
      <c r="FS29" s="5"/>
      <c r="FT29" s="5"/>
      <c r="FU29" s="5"/>
      <c r="FV29" s="5"/>
      <c r="FW29" s="5"/>
      <c r="FX29" s="5"/>
      <c r="FY29" s="5"/>
      <c r="FZ29" s="5"/>
      <c r="GA29" s="5"/>
      <c r="GB29" s="5"/>
      <c r="GC29" s="5"/>
      <c r="GD29" s="5"/>
      <c r="GE29" s="5"/>
      <c r="GF29" s="5"/>
      <c r="GG29" s="5"/>
      <c r="GH29" s="5"/>
      <c r="GI29" s="5"/>
      <c r="GJ29" s="5"/>
      <c r="GK29" s="5"/>
      <c r="GL29" s="5"/>
      <c r="GM29" s="5"/>
      <c r="GN29" s="5"/>
      <c r="GO29" s="5"/>
      <c r="GP29" s="5"/>
      <c r="GQ29" s="5"/>
      <c r="GR29" s="5"/>
      <c r="GS29" s="5"/>
      <c r="GT29" s="5"/>
      <c r="GU29" s="5"/>
      <c r="GV29" s="5"/>
      <c r="GW29" s="5"/>
      <c r="GX29" s="5"/>
      <c r="GY29" s="5"/>
      <c r="GZ29" s="5"/>
      <c r="HA29" s="5"/>
      <c r="HB29" s="5"/>
      <c r="HC29" s="5"/>
      <c r="HD29" s="5"/>
      <c r="HE29" s="5"/>
      <c r="HF29" s="5"/>
      <c r="HG29" s="5"/>
      <c r="HH29" s="5"/>
      <c r="HI29" s="5"/>
      <c r="HJ29" s="5"/>
      <c r="HK29" s="5"/>
      <c r="HL29" s="5"/>
      <c r="HM29" s="5"/>
      <c r="HN29" s="5"/>
      <c r="HO29" s="5"/>
      <c r="HP29" s="5"/>
      <c r="HQ29" s="5"/>
    </row>
    <row r="30" s="2" customFormat="1" ht="21.95" customHeight="1" spans="1:225">
      <c r="A30" s="18" t="s">
        <v>40</v>
      </c>
      <c r="B30" s="19">
        <v>134936.07</v>
      </c>
      <c r="C30" s="19">
        <v>102773.3</v>
      </c>
      <c r="D30" s="19">
        <f t="shared" si="3"/>
        <v>32162.77</v>
      </c>
      <c r="E30" s="19">
        <v>129137.51</v>
      </c>
      <c r="F30" s="19">
        <v>128827.59</v>
      </c>
      <c r="G30" s="19">
        <v>309.92</v>
      </c>
      <c r="H30" s="19"/>
      <c r="I30" s="19">
        <v>17.86</v>
      </c>
      <c r="J30" s="19">
        <v>748.81</v>
      </c>
      <c r="K30" s="19">
        <v>3249.19</v>
      </c>
      <c r="L30" s="19">
        <v>1636.99</v>
      </c>
      <c r="M30" s="32">
        <v>10690164</v>
      </c>
      <c r="N30" s="32">
        <v>10682941</v>
      </c>
      <c r="O30" s="32">
        <v>197500</v>
      </c>
      <c r="P30" s="33">
        <v>94.8385710107442</v>
      </c>
      <c r="Q30" s="19" t="s">
        <v>40</v>
      </c>
      <c r="R30" s="19">
        <v>1040.1932</v>
      </c>
      <c r="S30" s="19"/>
      <c r="T30" s="19"/>
      <c r="U30" s="19">
        <f t="shared" si="1"/>
        <v>1068.2941</v>
      </c>
      <c r="V30" s="19">
        <f t="shared" si="2"/>
        <v>1069.0164</v>
      </c>
      <c r="W30" s="43">
        <v>113.69</v>
      </c>
      <c r="X30" s="43">
        <v>315.24</v>
      </c>
      <c r="Y30" s="43">
        <v>391.1</v>
      </c>
      <c r="Z30" s="43">
        <v>900.6</v>
      </c>
      <c r="AA30" s="52">
        <v>100</v>
      </c>
      <c r="AB30" s="5"/>
      <c r="AC30" s="5"/>
      <c r="AD30" s="5"/>
      <c r="AE30" s="5"/>
      <c r="AF30" s="5"/>
      <c r="AG30" s="5"/>
      <c r="AH30" s="5"/>
      <c r="AI30" s="5"/>
      <c r="AJ30" s="5"/>
      <c r="AK30" s="5"/>
      <c r="AL30" s="5"/>
      <c r="AM30" s="5"/>
      <c r="AN30" s="5"/>
      <c r="AO30" s="5"/>
      <c r="AP30" s="5"/>
      <c r="AQ30" s="5"/>
      <c r="AR30" s="5"/>
      <c r="AS30" s="5"/>
      <c r="AT30" s="5"/>
      <c r="AU30" s="5"/>
      <c r="AV30" s="5"/>
      <c r="AW30" s="5"/>
      <c r="AX30" s="5"/>
      <c r="AY30" s="5"/>
      <c r="AZ30" s="5"/>
      <c r="BA30" s="5"/>
      <c r="BB30" s="5"/>
      <c r="BC30" s="5"/>
      <c r="BD30" s="5"/>
      <c r="BE30" s="5"/>
      <c r="BF30" s="5"/>
      <c r="BG30" s="5"/>
      <c r="BH30" s="5"/>
      <c r="BI30" s="5"/>
      <c r="BJ30" s="5"/>
      <c r="BK30" s="5"/>
      <c r="BL30" s="5"/>
      <c r="BM30" s="5"/>
      <c r="BN30" s="5"/>
      <c r="BO30" s="5"/>
      <c r="BP30" s="5"/>
      <c r="BQ30" s="5"/>
      <c r="BR30" s="5"/>
      <c r="BS30" s="5"/>
      <c r="BT30" s="5"/>
      <c r="BU30" s="5"/>
      <c r="BV30" s="5"/>
      <c r="BW30" s="5"/>
      <c r="BX30" s="5"/>
      <c r="BY30" s="5"/>
      <c r="BZ30" s="5"/>
      <c r="CA30" s="5"/>
      <c r="CB30" s="5"/>
      <c r="CC30" s="5"/>
      <c r="CD30" s="5"/>
      <c r="CE30" s="5"/>
      <c r="CF30" s="5"/>
      <c r="CG30" s="5"/>
      <c r="CH30" s="5"/>
      <c r="CI30" s="5"/>
      <c r="CJ30" s="5"/>
      <c r="CK30" s="5"/>
      <c r="CL30" s="5"/>
      <c r="CM30" s="5"/>
      <c r="CN30" s="5"/>
      <c r="CO30" s="5"/>
      <c r="CP30" s="5"/>
      <c r="CQ30" s="5"/>
      <c r="CR30" s="5"/>
      <c r="CS30" s="5"/>
      <c r="CT30" s="5"/>
      <c r="CU30" s="5"/>
      <c r="CV30" s="5"/>
      <c r="CW30" s="5"/>
      <c r="CX30" s="5"/>
      <c r="CY30" s="5"/>
      <c r="CZ30" s="5"/>
      <c r="DA30" s="5"/>
      <c r="DB30" s="5"/>
      <c r="DC30" s="5"/>
      <c r="DD30" s="5"/>
      <c r="DE30" s="5"/>
      <c r="DF30" s="5"/>
      <c r="DG30" s="5"/>
      <c r="DH30" s="5"/>
      <c r="DI30" s="5"/>
      <c r="DJ30" s="5"/>
      <c r="DK30" s="5"/>
      <c r="DL30" s="5"/>
      <c r="DM30" s="5"/>
      <c r="DN30" s="5"/>
      <c r="DO30" s="5"/>
      <c r="DP30" s="5"/>
      <c r="DQ30" s="5"/>
      <c r="DR30" s="5"/>
      <c r="DS30" s="5"/>
      <c r="DT30" s="5"/>
      <c r="DU30" s="5"/>
      <c r="DV30" s="5"/>
      <c r="DW30" s="5"/>
      <c r="DX30" s="5"/>
      <c r="DY30" s="5"/>
      <c r="DZ30" s="5"/>
      <c r="EA30" s="5"/>
      <c r="EB30" s="5"/>
      <c r="EC30" s="5"/>
      <c r="ED30" s="5"/>
      <c r="EE30" s="5"/>
      <c r="EF30" s="5"/>
      <c r="EG30" s="5"/>
      <c r="EH30" s="5"/>
      <c r="EI30" s="5"/>
      <c r="EJ30" s="5"/>
      <c r="EK30" s="5"/>
      <c r="EL30" s="5"/>
      <c r="EM30" s="5"/>
      <c r="EN30" s="5"/>
      <c r="EO30" s="5"/>
      <c r="EP30" s="5"/>
      <c r="EQ30" s="5"/>
      <c r="ER30" s="5"/>
      <c r="ES30" s="5"/>
      <c r="ET30" s="5"/>
      <c r="EU30" s="5"/>
      <c r="EV30" s="5"/>
      <c r="EW30" s="5"/>
      <c r="EX30" s="5"/>
      <c r="EY30" s="5"/>
      <c r="EZ30" s="5"/>
      <c r="FA30" s="5"/>
      <c r="FB30" s="5"/>
      <c r="FC30" s="5"/>
      <c r="FD30" s="5"/>
      <c r="FE30" s="5"/>
      <c r="FF30" s="5"/>
      <c r="FG30" s="5"/>
      <c r="FH30" s="5"/>
      <c r="FI30" s="5"/>
      <c r="FJ30" s="5"/>
      <c r="FK30" s="5"/>
      <c r="FL30" s="5"/>
      <c r="FM30" s="5"/>
      <c r="FN30" s="5"/>
      <c r="FO30" s="5"/>
      <c r="FP30" s="5"/>
      <c r="FQ30" s="5"/>
      <c r="FR30" s="5"/>
      <c r="FS30" s="5"/>
      <c r="FT30" s="5"/>
      <c r="FU30" s="5"/>
      <c r="FV30" s="5"/>
      <c r="FW30" s="5"/>
      <c r="FX30" s="5"/>
      <c r="FY30" s="5"/>
      <c r="FZ30" s="5"/>
      <c r="GA30" s="5"/>
      <c r="GB30" s="5"/>
      <c r="GC30" s="5"/>
      <c r="GD30" s="5"/>
      <c r="GE30" s="5"/>
      <c r="GF30" s="5"/>
      <c r="GG30" s="5"/>
      <c r="GH30" s="5"/>
      <c r="GI30" s="5"/>
      <c r="GJ30" s="5"/>
      <c r="GK30" s="5"/>
      <c r="GL30" s="5"/>
      <c r="GM30" s="5"/>
      <c r="GN30" s="5"/>
      <c r="GO30" s="5"/>
      <c r="GP30" s="5"/>
      <c r="GQ30" s="5"/>
      <c r="GR30" s="5"/>
      <c r="GS30" s="5"/>
      <c r="GT30" s="5"/>
      <c r="GU30" s="5"/>
      <c r="GV30" s="5"/>
      <c r="GW30" s="5"/>
      <c r="GX30" s="5"/>
      <c r="GY30" s="5"/>
      <c r="GZ30" s="5"/>
      <c r="HA30" s="5"/>
      <c r="HB30" s="5"/>
      <c r="HC30" s="5"/>
      <c r="HD30" s="5"/>
      <c r="HE30" s="5"/>
      <c r="HF30" s="5"/>
      <c r="HG30" s="5"/>
      <c r="HH30" s="5"/>
      <c r="HI30" s="5"/>
      <c r="HJ30" s="5"/>
      <c r="HK30" s="5"/>
      <c r="HL30" s="5"/>
      <c r="HM30" s="5"/>
      <c r="HN30" s="5"/>
      <c r="HO30" s="5"/>
      <c r="HP30" s="5"/>
      <c r="HQ30" s="5"/>
    </row>
    <row r="31" spans="14:14">
      <c r="N31" s="34"/>
    </row>
  </sheetData>
  <mergeCells count="18">
    <mergeCell ref="A1:B1"/>
    <mergeCell ref="A2:AA2"/>
    <mergeCell ref="M4:P4"/>
    <mergeCell ref="A5:A7"/>
    <mergeCell ref="I5:I7"/>
    <mergeCell ref="J5:J7"/>
    <mergeCell ref="K5:K7"/>
    <mergeCell ref="L5:L7"/>
    <mergeCell ref="O5:O7"/>
    <mergeCell ref="P5:P7"/>
    <mergeCell ref="W5:W7"/>
    <mergeCell ref="X5:X7"/>
    <mergeCell ref="Y5:Y7"/>
    <mergeCell ref="Z5:Z7"/>
    <mergeCell ref="AA5:AA7"/>
    <mergeCell ref="M5:N6"/>
    <mergeCell ref="B5:D6"/>
    <mergeCell ref="E5:H6"/>
  </mergeCells>
  <printOptions horizontalCentered="1"/>
  <pageMargins left="0.26875" right="0.26875" top="0.788888888888889" bottom="0.75" header="0.46875" footer="0.629166666666667"/>
  <pageSetup paperSize="9" scale="74" firstPageNumber="9" orientation="landscape" useFirstPageNumber="1" verticalDpi="180"/>
  <headerFooter alignWithMargins="0" scaleWithDoc="0" differentOddEven="1">
    <oddFooter>&amp;R&amp;14— &amp;P —</oddFooter>
    <evenFooter>&amp;L&amp;14— &amp;P —</even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附表1</vt:lpstr>
      <vt:lpstr>表一（定） (2)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xxq</cp:lastModifiedBy>
  <dcterms:created xsi:type="dcterms:W3CDTF">2017-07-31T03:44:00Z</dcterms:created>
  <cp:lastPrinted>2017-07-31T03:58:00Z</cp:lastPrinted>
  <dcterms:modified xsi:type="dcterms:W3CDTF">2017-08-11T09:50:11Z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2052-10.1.0.6690</vt:lpwstr>
  </property>
</Properties>
</file>